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cline/Desktop/"/>
    </mc:Choice>
  </mc:AlternateContent>
  <xr:revisionPtr revIDLastSave="0" documentId="13_ncr:1_{CD5CCA9B-FFCA-BD4F-88D0-8A299C17082D}" xr6:coauthVersionLast="45" xr6:coauthVersionMax="45" xr10:uidLastSave="{00000000-0000-0000-0000-000000000000}"/>
  <bookViews>
    <workbookView xWindow="80" yWindow="460" windowWidth="23280" windowHeight="19220" tabRatio="727" xr2:uid="{00000000-000D-0000-FFFF-FFFF00000000}"/>
  </bookViews>
  <sheets>
    <sheet name="Plate" sheetId="1" r:id="rId1"/>
    <sheet name="Prism" sheetId="5100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D6" i="1"/>
  <c r="E6" i="1" s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B2" i="51000"/>
  <c r="E37" i="51000" s="1"/>
  <c r="D6" i="51000"/>
  <c r="D7" i="51000"/>
  <c r="D8" i="51000"/>
  <c r="D9" i="51000"/>
  <c r="D10" i="51000"/>
  <c r="D11" i="51000"/>
  <c r="D12" i="51000"/>
  <c r="D13" i="51000"/>
  <c r="D14" i="51000"/>
  <c r="D15" i="51000"/>
  <c r="D16" i="51000"/>
  <c r="D17" i="51000"/>
  <c r="D18" i="51000"/>
  <c r="D19" i="51000"/>
  <c r="D20" i="51000"/>
  <c r="D21" i="51000"/>
  <c r="D22" i="51000"/>
  <c r="D23" i="51000"/>
  <c r="D24" i="51000"/>
  <c r="D25" i="51000"/>
  <c r="D26" i="51000"/>
  <c r="D27" i="51000"/>
  <c r="D28" i="51000"/>
  <c r="D29" i="51000"/>
  <c r="D30" i="51000"/>
  <c r="D31" i="51000"/>
  <c r="D32" i="51000"/>
  <c r="D33" i="51000"/>
  <c r="D34" i="51000"/>
  <c r="D35" i="51000"/>
  <c r="D36" i="51000"/>
  <c r="D37" i="51000"/>
  <c r="D38" i="51000"/>
  <c r="D39" i="51000"/>
  <c r="D40" i="51000"/>
  <c r="D41" i="51000"/>
  <c r="D42" i="51000"/>
  <c r="D43" i="51000"/>
  <c r="D44" i="51000"/>
  <c r="D45" i="51000"/>
  <c r="D46" i="51000"/>
  <c r="D47" i="51000"/>
  <c r="D48" i="51000"/>
  <c r="D49" i="51000"/>
  <c r="D50" i="51000"/>
  <c r="D51" i="51000"/>
  <c r="E23" i="51000" l="1"/>
  <c r="E7" i="51000"/>
  <c r="F50" i="51000"/>
  <c r="F45" i="51000"/>
  <c r="E38" i="51000"/>
  <c r="F36" i="51000"/>
  <c r="E20" i="51000"/>
  <c r="E31" i="51000"/>
  <c r="E28" i="51000"/>
  <c r="E15" i="51000"/>
  <c r="E12" i="51000"/>
  <c r="F38" i="51000"/>
  <c r="G38" i="51000" s="1"/>
  <c r="C38" i="51000" s="1"/>
  <c r="F49" i="51000"/>
  <c r="E42" i="51000"/>
  <c r="G42" i="51000" s="1"/>
  <c r="C42" i="51000" s="1"/>
  <c r="E46" i="51000"/>
  <c r="G46" i="51000" s="1"/>
  <c r="C46" i="51000" s="1"/>
  <c r="F44" i="51000"/>
  <c r="F42" i="51000"/>
  <c r="F37" i="51000"/>
  <c r="G37" i="51000" s="1"/>
  <c r="C37" i="51000" s="1"/>
  <c r="F35" i="51000"/>
  <c r="E32" i="51000"/>
  <c r="E27" i="51000"/>
  <c r="E24" i="51000"/>
  <c r="E19" i="51000"/>
  <c r="E16" i="51000"/>
  <c r="E11" i="51000"/>
  <c r="E8" i="51000"/>
  <c r="F40" i="51000"/>
  <c r="E50" i="51000"/>
  <c r="G50" i="51000" s="1"/>
  <c r="C50" i="51000" s="1"/>
  <c r="F48" i="51000"/>
  <c r="F46" i="51000"/>
  <c r="F41" i="51000"/>
  <c r="E36" i="51000"/>
  <c r="G36" i="51000" s="1"/>
  <c r="C36" i="51000" s="1"/>
  <c r="E49" i="51000"/>
  <c r="G49" i="51000" s="1"/>
  <c r="C49" i="51000" s="1"/>
  <c r="E45" i="51000"/>
  <c r="E41" i="51000"/>
  <c r="F51" i="51000"/>
  <c r="F43" i="51000"/>
  <c r="F47" i="51000"/>
  <c r="F39" i="51000"/>
  <c r="F34" i="51000"/>
  <c r="E48" i="51000"/>
  <c r="G48" i="51000" s="1"/>
  <c r="C48" i="51000" s="1"/>
  <c r="E44" i="51000"/>
  <c r="E40" i="51000"/>
  <c r="F32" i="51000"/>
  <c r="F28" i="51000"/>
  <c r="G28" i="51000" s="1"/>
  <c r="C28" i="51000" s="1"/>
  <c r="F24" i="51000"/>
  <c r="F20" i="51000"/>
  <c r="F16" i="51000"/>
  <c r="F12" i="51000"/>
  <c r="F8" i="51000"/>
  <c r="E9" i="51000"/>
  <c r="E13" i="51000"/>
  <c r="E17" i="51000"/>
  <c r="E21" i="51000"/>
  <c r="E25" i="51000"/>
  <c r="E29" i="51000"/>
  <c r="E33" i="51000"/>
  <c r="E6" i="51000"/>
  <c r="E10" i="51000"/>
  <c r="E14" i="51000"/>
  <c r="E18" i="51000"/>
  <c r="E22" i="51000"/>
  <c r="E26" i="51000"/>
  <c r="E30" i="51000"/>
  <c r="E34" i="51000"/>
  <c r="E51" i="51000"/>
  <c r="E47" i="51000"/>
  <c r="G47" i="51000" s="1"/>
  <c r="C47" i="51000" s="1"/>
  <c r="E43" i="51000"/>
  <c r="E39" i="51000"/>
  <c r="E35" i="51000"/>
  <c r="F33" i="51000"/>
  <c r="F31" i="51000"/>
  <c r="F30" i="51000"/>
  <c r="F29" i="51000"/>
  <c r="F27" i="51000"/>
  <c r="G27" i="51000" s="1"/>
  <c r="C27" i="51000" s="1"/>
  <c r="F26" i="51000"/>
  <c r="F25" i="51000"/>
  <c r="F23" i="51000"/>
  <c r="G23" i="51000" s="1"/>
  <c r="C23" i="51000" s="1"/>
  <c r="F22" i="51000"/>
  <c r="F21" i="51000"/>
  <c r="F19" i="51000"/>
  <c r="F18" i="51000"/>
  <c r="F17" i="51000"/>
  <c r="F15" i="51000"/>
  <c r="F14" i="51000"/>
  <c r="F13" i="51000"/>
  <c r="F11" i="51000"/>
  <c r="G11" i="51000" s="1"/>
  <c r="C11" i="51000" s="1"/>
  <c r="F10" i="51000"/>
  <c r="F9" i="51000"/>
  <c r="F7" i="51000"/>
  <c r="G7" i="51000" s="1"/>
  <c r="C7" i="51000" s="1"/>
  <c r="F6" i="51000"/>
  <c r="E50" i="1"/>
  <c r="F50" i="1"/>
  <c r="C50" i="1"/>
  <c r="E46" i="1"/>
  <c r="C46" i="1" s="1"/>
  <c r="F46" i="1"/>
  <c r="E42" i="1"/>
  <c r="F42" i="1"/>
  <c r="E38" i="1"/>
  <c r="E34" i="1"/>
  <c r="E30" i="1"/>
  <c r="E26" i="1"/>
  <c r="E22" i="1"/>
  <c r="E18" i="1"/>
  <c r="E14" i="1"/>
  <c r="E10" i="1"/>
  <c r="E49" i="1"/>
  <c r="F49" i="1"/>
  <c r="C49" i="1"/>
  <c r="E45" i="1"/>
  <c r="F45" i="1"/>
  <c r="C45" i="1" s="1"/>
  <c r="E41" i="1"/>
  <c r="F41" i="1"/>
  <c r="E37" i="1"/>
  <c r="E33" i="1"/>
  <c r="E29" i="1"/>
  <c r="E25" i="1"/>
  <c r="E21" i="1"/>
  <c r="E17" i="1"/>
  <c r="E13" i="1"/>
  <c r="E9" i="1"/>
  <c r="E48" i="1"/>
  <c r="F48" i="1"/>
  <c r="C48" i="1" s="1"/>
  <c r="E44" i="1"/>
  <c r="F44" i="1"/>
  <c r="C44" i="1" s="1"/>
  <c r="E40" i="1"/>
  <c r="E36" i="1"/>
  <c r="E32" i="1"/>
  <c r="E28" i="1"/>
  <c r="E24" i="1"/>
  <c r="E20" i="1"/>
  <c r="E16" i="1"/>
  <c r="E12" i="1"/>
  <c r="E8" i="1"/>
  <c r="E51" i="1"/>
  <c r="F51" i="1"/>
  <c r="C51" i="1" s="1"/>
  <c r="E47" i="1"/>
  <c r="F47" i="1"/>
  <c r="E43" i="1"/>
  <c r="F43" i="1"/>
  <c r="E39" i="1"/>
  <c r="E35" i="1"/>
  <c r="E31" i="1"/>
  <c r="E27" i="1"/>
  <c r="E23" i="1"/>
  <c r="E19" i="1"/>
  <c r="E15" i="1"/>
  <c r="E11" i="1"/>
  <c r="E7" i="1"/>
  <c r="C6" i="1"/>
  <c r="F40" i="1"/>
  <c r="F39" i="1"/>
  <c r="C39" i="1" s="1"/>
  <c r="F38" i="1"/>
  <c r="C38" i="1" s="1"/>
  <c r="F37" i="1"/>
  <c r="C37" i="1" s="1"/>
  <c r="F36" i="1"/>
  <c r="C36" i="1" s="1"/>
  <c r="F35" i="1"/>
  <c r="F34" i="1"/>
  <c r="F33" i="1"/>
  <c r="C33" i="1" s="1"/>
  <c r="F32" i="1"/>
  <c r="F31" i="1"/>
  <c r="C31" i="1" s="1"/>
  <c r="F30" i="1"/>
  <c r="C30" i="1" s="1"/>
  <c r="F29" i="1"/>
  <c r="C29" i="1" s="1"/>
  <c r="F28" i="1"/>
  <c r="C28" i="1" s="1"/>
  <c r="F27" i="1"/>
  <c r="F26" i="1"/>
  <c r="F25" i="1"/>
  <c r="C25" i="1" s="1"/>
  <c r="F24" i="1"/>
  <c r="F23" i="1"/>
  <c r="C23" i="1" s="1"/>
  <c r="F22" i="1"/>
  <c r="C22" i="1" s="1"/>
  <c r="F21" i="1"/>
  <c r="C21" i="1" s="1"/>
  <c r="F20" i="1"/>
  <c r="C20" i="1" s="1"/>
  <c r="F19" i="1"/>
  <c r="F18" i="1"/>
  <c r="F17" i="1"/>
  <c r="C17" i="1" s="1"/>
  <c r="F16" i="1"/>
  <c r="F15" i="1"/>
  <c r="C15" i="1" s="1"/>
  <c r="F14" i="1"/>
  <c r="C14" i="1" s="1"/>
  <c r="F13" i="1"/>
  <c r="C13" i="1" s="1"/>
  <c r="F12" i="1"/>
  <c r="C12" i="1" s="1"/>
  <c r="F11" i="1"/>
  <c r="F10" i="1"/>
  <c r="F9" i="1"/>
  <c r="C9" i="1" s="1"/>
  <c r="F8" i="1"/>
  <c r="F7" i="1"/>
  <c r="C7" i="1" s="1"/>
  <c r="G41" i="51000" l="1"/>
  <c r="C41" i="51000" s="1"/>
  <c r="G16" i="51000"/>
  <c r="C16" i="51000" s="1"/>
  <c r="G32" i="51000"/>
  <c r="C32" i="51000" s="1"/>
  <c r="G35" i="51000"/>
  <c r="C35" i="51000" s="1"/>
  <c r="G34" i="51000"/>
  <c r="C34" i="51000" s="1"/>
  <c r="G12" i="51000"/>
  <c r="C12" i="51000" s="1"/>
  <c r="G15" i="51000"/>
  <c r="C15" i="51000" s="1"/>
  <c r="G43" i="51000"/>
  <c r="C43" i="51000" s="1"/>
  <c r="G20" i="51000"/>
  <c r="C20" i="51000" s="1"/>
  <c r="G19" i="51000"/>
  <c r="C19" i="51000" s="1"/>
  <c r="G40" i="51000"/>
  <c r="C40" i="51000" s="1"/>
  <c r="G45" i="51000"/>
  <c r="C45" i="51000" s="1"/>
  <c r="G8" i="51000"/>
  <c r="C8" i="51000" s="1"/>
  <c r="G31" i="51000"/>
  <c r="C31" i="51000" s="1"/>
  <c r="G24" i="51000"/>
  <c r="C24" i="51000" s="1"/>
  <c r="G25" i="51000"/>
  <c r="C25" i="51000" s="1"/>
  <c r="G9" i="51000"/>
  <c r="C9" i="51000" s="1"/>
  <c r="G51" i="51000"/>
  <c r="C51" i="51000" s="1"/>
  <c r="G44" i="51000"/>
  <c r="C44" i="51000" s="1"/>
  <c r="C40" i="1"/>
  <c r="C43" i="1"/>
  <c r="C35" i="1"/>
  <c r="C8" i="1"/>
  <c r="C27" i="1"/>
  <c r="C24" i="1"/>
  <c r="C16" i="1"/>
  <c r="C26" i="1"/>
  <c r="C10" i="1"/>
  <c r="C19" i="1"/>
  <c r="C47" i="1"/>
  <c r="C41" i="1"/>
  <c r="C42" i="1"/>
  <c r="C11" i="1"/>
  <c r="C32" i="1"/>
  <c r="C18" i="1"/>
  <c r="C34" i="1"/>
  <c r="G10" i="51000"/>
  <c r="C10" i="51000" s="1"/>
  <c r="G26" i="51000"/>
  <c r="C26" i="51000" s="1"/>
  <c r="G39" i="51000"/>
  <c r="C39" i="51000" s="1"/>
  <c r="G22" i="51000"/>
  <c r="C22" i="51000" s="1"/>
  <c r="G6" i="51000"/>
  <c r="C6" i="51000" s="1"/>
  <c r="G21" i="51000"/>
  <c r="C21" i="51000" s="1"/>
  <c r="G18" i="51000"/>
  <c r="C18" i="51000" s="1"/>
  <c r="G33" i="51000"/>
  <c r="C33" i="51000" s="1"/>
  <c r="G17" i="51000"/>
  <c r="C17" i="51000" s="1"/>
  <c r="G30" i="51000"/>
  <c r="C30" i="51000" s="1"/>
  <c r="G14" i="51000"/>
  <c r="C14" i="51000" s="1"/>
  <c r="G29" i="51000"/>
  <c r="C29" i="51000" s="1"/>
  <c r="G13" i="51000"/>
  <c r="C13" i="51000" s="1"/>
</calcChain>
</file>

<file path=xl/sharedStrings.xml><?xml version="1.0" encoding="utf-8"?>
<sst xmlns="http://schemas.openxmlformats.org/spreadsheetml/2006/main" count="19" uniqueCount="14">
  <si>
    <t>A</t>
  </si>
  <si>
    <t>B</t>
  </si>
  <si>
    <r>
      <t>q</t>
    </r>
    <r>
      <rPr>
        <b/>
        <vertAlign val="subscript"/>
        <sz val="12"/>
        <rFont val="Verdana"/>
        <family val="2"/>
      </rPr>
      <t>i,1</t>
    </r>
    <r>
      <rPr>
        <b/>
        <sz val="10"/>
        <rFont val="Verdana"/>
        <family val="2"/>
      </rPr>
      <t xml:space="preserve"> (rad)</t>
    </r>
  </si>
  <si>
    <r>
      <t>n</t>
    </r>
    <r>
      <rPr>
        <vertAlign val="subscript"/>
        <sz val="10"/>
        <rFont val="Verdana"/>
        <family val="2"/>
      </rPr>
      <t>1</t>
    </r>
    <r>
      <rPr>
        <sz val="10"/>
        <rFont val="Verdana"/>
        <family val="2"/>
      </rPr>
      <t xml:space="preserve"> =</t>
    </r>
  </si>
  <si>
    <r>
      <t>n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=</t>
    </r>
  </si>
  <si>
    <r>
      <t>t</t>
    </r>
    <r>
      <rPr>
        <sz val="10"/>
        <rFont val="Verdana"/>
        <family val="2"/>
      </rPr>
      <t xml:space="preserve"> =</t>
    </r>
  </si>
  <si>
    <r>
      <t>a</t>
    </r>
    <r>
      <rPr>
        <sz val="10"/>
        <rFont val="Verdana"/>
        <family val="2"/>
      </rPr>
      <t xml:space="preserve"> =</t>
    </r>
  </si>
  <si>
    <r>
      <t>n</t>
    </r>
    <r>
      <rPr>
        <sz val="10"/>
        <rFont val="Verdana"/>
        <family val="2"/>
      </rPr>
      <t xml:space="preserve"> =</t>
    </r>
  </si>
  <si>
    <r>
      <t>d</t>
    </r>
    <r>
      <rPr>
        <b/>
        <sz val="10"/>
        <rFont val="Verdana"/>
        <family val="2"/>
      </rPr>
      <t xml:space="preserve"> (rad)</t>
    </r>
  </si>
  <si>
    <r>
      <t>d</t>
    </r>
    <r>
      <rPr>
        <b/>
        <i/>
        <sz val="10"/>
        <rFont val="Verdana"/>
        <family val="2"/>
      </rPr>
      <t xml:space="preserve">-exp
</t>
    </r>
    <r>
      <rPr>
        <b/>
        <sz val="10"/>
        <rFont val="Verdana"/>
        <family val="2"/>
      </rPr>
      <t>(deg)</t>
    </r>
  </si>
  <si>
    <r>
      <t>d</t>
    </r>
    <r>
      <rPr>
        <b/>
        <i/>
        <sz val="10"/>
        <rFont val="Verdana"/>
        <family val="2"/>
      </rPr>
      <t xml:space="preserve">-mod.
</t>
    </r>
    <r>
      <rPr>
        <b/>
        <sz val="10"/>
        <rFont val="Verdana"/>
        <family val="2"/>
      </rPr>
      <t>(deg)</t>
    </r>
  </si>
  <si>
    <r>
      <t xml:space="preserve">d-exp
</t>
    </r>
    <r>
      <rPr>
        <b/>
        <sz val="10"/>
        <rFont val="Verdana"/>
        <family val="2"/>
      </rPr>
      <t>(cm)</t>
    </r>
  </si>
  <si>
    <r>
      <t xml:space="preserve">d-mod.
</t>
    </r>
    <r>
      <rPr>
        <b/>
        <sz val="10"/>
        <rFont val="Verdana"/>
        <family val="2"/>
      </rPr>
      <t>(cm)</t>
    </r>
  </si>
  <si>
    <r>
      <t>q</t>
    </r>
    <r>
      <rPr>
        <b/>
        <i/>
        <vertAlign val="subscript"/>
        <sz val="12"/>
        <rFont val="Verdana"/>
        <family val="2"/>
      </rPr>
      <t xml:space="preserve">i
</t>
    </r>
    <r>
      <rPr>
        <b/>
        <sz val="10"/>
        <rFont val="Verdana"/>
        <family val="2"/>
      </rPr>
      <t>(deg)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</si>
</sst>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&quot; cm&quot;"/>
    <numFmt numFmtId="166" formatCode="0&quot; deg&quot;"/>
    <numFmt numFmtId="167" formatCode="0.00&quot; rad&quot;"/>
  </numFmts>
  <fonts count="15" x14ac:knownFonts="1">
    <font>
      <sz val="10"/>
      <name val="Verdana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vertAlign val="subscript"/>
      <sz val="10"/>
      <name val="Verdana"/>
      <family val="2"/>
    </font>
    <font>
      <b/>
      <sz val="12"/>
      <name val="Symbol"/>
      <charset val="2"/>
    </font>
    <font>
      <b/>
      <vertAlign val="subscript"/>
      <sz val="12"/>
      <name val="Verdana"/>
      <family val="2"/>
    </font>
    <font>
      <b/>
      <i/>
      <vertAlign val="subscript"/>
      <sz val="12"/>
      <name val="Verdana"/>
      <family val="2"/>
    </font>
    <font>
      <sz val="8"/>
      <name val="Verdana"/>
      <family val="2"/>
    </font>
    <font>
      <i/>
      <sz val="10"/>
      <name val="Symbol"/>
      <charset val="2"/>
    </font>
    <font>
      <b/>
      <sz val="10"/>
      <name val="Symbol"/>
      <charset val="2"/>
    </font>
    <font>
      <b/>
      <i/>
      <sz val="10"/>
      <name val="Symbol"/>
      <charset val="2"/>
    </font>
    <font>
      <b/>
      <i/>
      <sz val="10"/>
      <name val="Verdana"/>
      <family val="2"/>
    </font>
    <font>
      <b/>
      <i/>
      <sz val="12"/>
      <name val="Symbol"/>
      <charset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0" fontId="10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423509574376"/>
          <c:y val="3.1897957685754902E-2"/>
          <c:w val="0.86476887110783995"/>
          <c:h val="0.88516832577969795"/>
        </c:manualLayout>
      </c:layout>
      <c:scatterChart>
        <c:scatterStyle val="lineMarker"/>
        <c:varyColors val="0"/>
        <c:ser>
          <c:idx val="0"/>
          <c:order val="0"/>
          <c:tx>
            <c:v>Model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Plate!$A$6:$A$51</c:f>
              <c:numCache>
                <c:formatCode>General</c:formatCode>
                <c:ptCount val="4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</c:numCache>
            </c:numRef>
          </c:xVal>
          <c:yVal>
            <c:numRef>
              <c:f>Plate!$C$6:$C$51</c:f>
              <c:numCache>
                <c:formatCode>0.00</c:formatCode>
                <c:ptCount val="46"/>
                <c:pt idx="0">
                  <c:v>0</c:v>
                </c:pt>
                <c:pt idx="1">
                  <c:v>2.1677140002644348E-2</c:v>
                </c:pt>
                <c:pt idx="2">
                  <c:v>4.3420237032924039E-2</c:v>
                </c:pt>
                <c:pt idx="3">
                  <c:v>6.5295519818029737E-2</c:v>
                </c:pt>
                <c:pt idx="4">
                  <c:v>8.7369759014718107E-2</c:v>
                </c:pt>
                <c:pt idx="5">
                  <c:v>0.10971053437342766</c:v>
                </c:pt>
                <c:pt idx="6">
                  <c:v>0.13238649698291466</c:v>
                </c:pt>
                <c:pt idx="7">
                  <c:v>0.15546762434696609</c:v>
                </c:pt>
                <c:pt idx="8">
                  <c:v>0.17902546550162857</c:v>
                </c:pt>
                <c:pt idx="9">
                  <c:v>0.20313337267616402</c:v>
                </c:pt>
                <c:pt idx="10">
                  <c:v>0.22786671511695247</c:v>
                </c:pt>
                <c:pt idx="11">
                  <c:v>0.25330306961199545</c:v>
                </c:pt>
                <c:pt idx="12">
                  <c:v>0.27952238095458765</c:v>
                </c:pt>
                <c:pt idx="13">
                  <c:v>0.30660708404856973</c:v>
                </c:pt>
                <c:pt idx="14">
                  <c:v>0.33464217756742776</c:v>
                </c:pt>
                <c:pt idx="15">
                  <c:v>0.36371523702422209</c:v>
                </c:pt>
                <c:pt idx="16">
                  <c:v>0.39391635278789727</c:v>
                </c:pt>
                <c:pt idx="17">
                  <c:v>0.42533797600882262</c:v>
                </c:pt>
                <c:pt idx="18">
                  <c:v>0.45807465263085034</c:v>
                </c:pt>
                <c:pt idx="19">
                  <c:v>0.4922226227400896</c:v>
                </c:pt>
                <c:pt idx="20">
                  <c:v>0.52787925954797388</c:v>
                </c:pt>
                <c:pt idx="21">
                  <c:v>0.56514231950212035</c:v>
                </c:pt>
                <c:pt idx="22">
                  <c:v>0.60410897260997931</c:v>
                </c:pt>
                <c:pt idx="23">
                  <c:v>0.6448745803824264</c:v>
                </c:pt>
                <c:pt idx="24">
                  <c:v>0.68753118829337323</c:v>
                </c:pt>
                <c:pt idx="25">
                  <c:v>0.73216570085226385</c:v>
                </c:pt>
                <c:pt idx="26">
                  <c:v>0.77885771095091128</c:v>
                </c:pt>
                <c:pt idx="27">
                  <c:v>0.8276769618150811</c:v>
                </c:pt>
                <c:pt idx="28">
                  <c:v>0.87868043045190314</c:v>
                </c:pt>
                <c:pt idx="29">
                  <c:v>0.93190903669683722</c:v>
                </c:pt>
                <c:pt idx="30">
                  <c:v>0.98738400244933233</c:v>
                </c:pt>
                <c:pt idx="31">
                  <c:v>1.0451029117702937</c:v>
                </c:pt>
                <c:pt idx="32">
                  <c:v>1.1050355540337884</c:v>
                </c:pt>
                <c:pt idx="33">
                  <c:v>1.1671196684087046</c:v>
                </c:pt>
                <c:pt idx="34">
                  <c:v>1.2312567468011493</c:v>
                </c:pt>
                <c:pt idx="35">
                  <c:v>1.2973080911432464</c:v>
                </c:pt>
                <c:pt idx="36">
                  <c:v>1.3650913555767266</c:v>
                </c:pt>
                <c:pt idx="37">
                  <c:v>1.4343778296887384</c:v>
                </c:pt>
                <c:pt idx="38">
                  <c:v>1.5048907299866112</c:v>
                </c:pt>
                <c:pt idx="39">
                  <c:v>1.5763047578456926</c:v>
                </c:pt>
                <c:pt idx="40">
                  <c:v>1.6482471488926227</c:v>
                </c:pt>
                <c:pt idx="41">
                  <c:v>1.7203003789990967</c:v>
                </c:pt>
                <c:pt idx="42">
                  <c:v>1.7920066067101637</c:v>
                </c:pt>
                <c:pt idx="43">
                  <c:v>1.8628738257888409</c:v>
                </c:pt>
                <c:pt idx="44">
                  <c:v>1.9323835832880201</c:v>
                </c:pt>
                <c:pt idx="45">
                  <c:v>1.9999999999999998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03-6E4D-96F7-3CCC0887A661}"/>
            </c:ext>
          </c:extLst>
        </c:ser>
        <c:ser>
          <c:idx val="1"/>
          <c:order val="1"/>
          <c:tx>
            <c:v>Exp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Plate!$A$6:$A$51</c:f>
              <c:numCache>
                <c:formatCode>General</c:formatCode>
                <c:ptCount val="4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</c:numCache>
            </c:numRef>
          </c:xVal>
          <c:yVal>
            <c:numRef>
              <c:f>Plate!$B$6:$B$51</c:f>
              <c:numCache>
                <c:formatCode>0.00</c:formatCode>
                <c:ptCount val="4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03-6E4D-96F7-3CCC0887A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2718744"/>
        <c:axId val="2132158552"/>
      </c:scatterChart>
      <c:valAx>
        <c:axId val="2132718744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Incident Angle (deg)</a:t>
                </a:r>
              </a:p>
            </c:rich>
          </c:tx>
          <c:layout>
            <c:manualLayout>
              <c:xMode val="edge"/>
              <c:yMode val="edge"/>
              <c:x val="0.42526699628554299"/>
              <c:y val="0.953748934804070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132158552"/>
        <c:crosses val="autoZero"/>
        <c:crossBetween val="midCat"/>
        <c:majorUnit val="10"/>
        <c:minorUnit val="5"/>
      </c:valAx>
      <c:valAx>
        <c:axId val="2132158552"/>
        <c:scaling>
          <c:orientation val="minMax"/>
          <c:max val="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Lateral Displacement (cm)</a:t>
                </a:r>
              </a:p>
            </c:rich>
          </c:tx>
          <c:layout>
            <c:manualLayout>
              <c:xMode val="edge"/>
              <c:yMode val="edge"/>
              <c:x val="2.3131677622226201E-2"/>
              <c:y val="0.35087753454330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132718744"/>
        <c:crosses val="autoZero"/>
        <c:crossBetween val="midCat"/>
        <c:majorUnit val="1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74911660777"/>
          <c:y val="3.2000006250001198E-2"/>
          <c:w val="0.83568904593639604"/>
          <c:h val="0.88480017281253398"/>
        </c:manualLayout>
      </c:layout>
      <c:scatterChart>
        <c:scatterStyle val="lineMarker"/>
        <c:varyColors val="0"/>
        <c:ser>
          <c:idx val="0"/>
          <c:order val="0"/>
          <c:tx>
            <c:v>Model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Prism!$A$6:$A$51</c:f>
              <c:numCache>
                <c:formatCode>General</c:formatCode>
                <c:ptCount val="4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</c:numCache>
            </c:numRef>
          </c:xVal>
          <c:yVal>
            <c:numRef>
              <c:f>Prism!$C$6:$C$51</c:f>
              <c:numCache>
                <c:formatCode>0.00</c:formatCode>
                <c:ptCount val="46"/>
                <c:pt idx="0">
                  <c:v>38.454287812002065</c:v>
                </c:pt>
                <c:pt idx="1">
                  <c:v>33.383965611209945</c:v>
                </c:pt>
                <c:pt idx="2">
                  <c:v>30.510436723861911</c:v>
                </c:pt>
                <c:pt idx="3">
                  <c:v>28.488423172276928</c:v>
                </c:pt>
                <c:pt idx="4">
                  <c:v>26.951178894837511</c:v>
                </c:pt>
                <c:pt idx="5">
                  <c:v>25.73571198937627</c:v>
                </c:pt>
                <c:pt idx="6">
                  <c:v>24.753283785906593</c:v>
                </c:pt>
                <c:pt idx="7">
                  <c:v>23.949645230404528</c:v>
                </c:pt>
                <c:pt idx="8">
                  <c:v>23.28904592742246</c:v>
                </c:pt>
                <c:pt idx="9">
                  <c:v>22.746669130547691</c:v>
                </c:pt>
                <c:pt idx="10">
                  <c:v>22.304634639614957</c:v>
                </c:pt>
                <c:pt idx="11">
                  <c:v>21.949709556536693</c:v>
                </c:pt>
                <c:pt idx="12">
                  <c:v>21.671913999354398</c:v>
                </c:pt>
                <c:pt idx="13">
                  <c:v>21.46362977823803</c:v>
                </c:pt>
                <c:pt idx="14">
                  <c:v>21.319007972705098</c:v>
                </c:pt>
                <c:pt idx="15">
                  <c:v>21.23356244713467</c:v>
                </c:pt>
                <c:pt idx="16">
                  <c:v>21.20388352066745</c:v>
                </c:pt>
                <c:pt idx="17">
                  <c:v>21.227431810682596</c:v>
                </c:pt>
                <c:pt idx="18">
                  <c:v>21.302387040615592</c:v>
                </c:pt>
                <c:pt idx="19">
                  <c:v>21.427535392414601</c:v>
                </c:pt>
                <c:pt idx="20">
                  <c:v>21.602184388658554</c:v>
                </c:pt>
                <c:pt idx="21">
                  <c:v>21.826097706589881</c:v>
                </c:pt>
                <c:pt idx="22">
                  <c:v>22.099444537854556</c:v>
                </c:pt>
                <c:pt idx="23">
                  <c:v>22.42275956648427</c:v>
                </c:pt>
                <c:pt idx="24">
                  <c:v>22.796910614406912</c:v>
                </c:pt>
                <c:pt idx="25">
                  <c:v>23.223071665412633</c:v>
                </c:pt>
                <c:pt idx="26">
                  <c:v>23.702699431092828</c:v>
                </c:pt>
                <c:pt idx="27">
                  <c:v>24.237511935558988</c:v>
                </c:pt>
                <c:pt idx="28">
                  <c:v>24.829467817525092</c:v>
                </c:pt>
                <c:pt idx="29">
                  <c:v>25.48074521300051</c:v>
                </c:pt>
                <c:pt idx="30">
                  <c:v>26.193719215574422</c:v>
                </c:pt>
                <c:pt idx="31">
                  <c:v>26.970937035108062</c:v>
                </c:pt>
                <c:pt idx="32">
                  <c:v>27.815090107105533</c:v>
                </c:pt>
                <c:pt idx="33">
                  <c:v>28.728982558742519</c:v>
                </c:pt>
                <c:pt idx="34">
                  <c:v>29.715495625072815</c:v>
                </c:pt>
                <c:pt idx="35">
                  <c:v>30.777547838043159</c:v>
                </c:pt>
                <c:pt idx="36">
                  <c:v>31.918051084316382</c:v>
                </c:pt>
                <c:pt idx="37">
                  <c:v>33.139862941793346</c:v>
                </c:pt>
                <c:pt idx="38">
                  <c:v>34.445736047789708</c:v>
                </c:pt>
                <c:pt idx="39">
                  <c:v>35.838265604525915</c:v>
                </c:pt>
                <c:pt idx="40">
                  <c:v>37.319836462702305</c:v>
                </c:pt>
                <c:pt idx="41">
                  <c:v>38.892571508445236</c:v>
                </c:pt>
                <c:pt idx="42">
                  <c:v>40.558283277534024</c:v>
                </c:pt>
                <c:pt idx="43">
                  <c:v>42.318430800831308</c:v>
                </c:pt>
                <c:pt idx="44">
                  <c:v>44.174083621684979</c:v>
                </c:pt>
                <c:pt idx="45">
                  <c:v>46.125894708672917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C0-784C-B7DE-F54A2175A1BD}"/>
            </c:ext>
          </c:extLst>
        </c:ser>
        <c:ser>
          <c:idx val="1"/>
          <c:order val="1"/>
          <c:tx>
            <c:v>Exp.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Prism!$A$6:$A$51</c:f>
              <c:numCache>
                <c:formatCode>General</c:formatCode>
                <c:ptCount val="4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</c:numCache>
            </c:numRef>
          </c:xVal>
          <c:yVal>
            <c:numRef>
              <c:f>Prism!$B$6:$B$51</c:f>
              <c:numCache>
                <c:formatCode>General</c:formatCode>
                <c:ptCount val="4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C0-784C-B7DE-F54A2175A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818552"/>
        <c:axId val="2131825144"/>
      </c:scatterChart>
      <c:valAx>
        <c:axId val="2131818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Incident Angle (deg)</a:t>
                </a:r>
              </a:p>
            </c:rich>
          </c:tx>
          <c:layout>
            <c:manualLayout>
              <c:xMode val="edge"/>
              <c:yMode val="edge"/>
              <c:x val="0.43286219081272098"/>
              <c:y val="0.953600186250035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131825144"/>
        <c:crossesAt val="0"/>
        <c:crossBetween val="midCat"/>
      </c:valAx>
      <c:valAx>
        <c:axId val="2131825144"/>
        <c:scaling>
          <c:orientation val="minMax"/>
          <c:max val="9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Angular Displacement (deg)</a:t>
                </a:r>
              </a:p>
            </c:rich>
          </c:tx>
          <c:layout>
            <c:manualLayout>
              <c:xMode val="edge"/>
              <c:yMode val="edge"/>
              <c:x val="2.2968197879858699E-2"/>
              <c:y val="0.3424000668750130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131818552"/>
        <c:crosses val="autoZero"/>
        <c:crossBetween val="midCat"/>
        <c:majorUnit val="1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</xdr:row>
      <xdr:rowOff>38100</xdr:rowOff>
    </xdr:from>
    <xdr:to>
      <xdr:col>17</xdr:col>
      <xdr:colOff>50800</xdr:colOff>
      <xdr:row>51</xdr:row>
      <xdr:rowOff>12700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3</xdr:row>
      <xdr:rowOff>38100</xdr:rowOff>
    </xdr:from>
    <xdr:to>
      <xdr:col>17</xdr:col>
      <xdr:colOff>63500</xdr:colOff>
      <xdr:row>50</xdr:row>
      <xdr:rowOff>152400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workbookViewId="0">
      <selection activeCell="A4" sqref="A4"/>
    </sheetView>
  </sheetViews>
  <sheetFormatPr baseColWidth="10" defaultRowHeight="13" x14ac:dyDescent="0.15"/>
  <sheetData>
    <row r="1" spans="1:6" ht="18" customHeight="1" x14ac:dyDescent="0.15">
      <c r="A1" s="6" t="s">
        <v>5</v>
      </c>
      <c r="B1" s="5">
        <v>2</v>
      </c>
    </row>
    <row r="2" spans="1:6" ht="18" customHeight="1" x14ac:dyDescent="0.2">
      <c r="A2" s="6" t="s">
        <v>3</v>
      </c>
      <c r="B2" s="11">
        <v>1</v>
      </c>
    </row>
    <row r="3" spans="1:6" ht="18" customHeight="1" x14ac:dyDescent="0.2">
      <c r="A3" s="6" t="s">
        <v>4</v>
      </c>
      <c r="B3" s="11">
        <v>1.45</v>
      </c>
    </row>
    <row r="5" spans="1:6" ht="35" x14ac:dyDescent="0.25">
      <c r="A5" s="14" t="s">
        <v>13</v>
      </c>
      <c r="B5" s="13" t="s">
        <v>11</v>
      </c>
      <c r="C5" s="13" t="s">
        <v>12</v>
      </c>
      <c r="D5" s="1" t="s">
        <v>2</v>
      </c>
      <c r="E5" s="3" t="s">
        <v>0</v>
      </c>
      <c r="F5" s="3" t="s">
        <v>1</v>
      </c>
    </row>
    <row r="6" spans="1:6" x14ac:dyDescent="0.15">
      <c r="A6" s="2">
        <v>0</v>
      </c>
      <c r="B6" s="4"/>
      <c r="C6" s="4">
        <f t="shared" ref="C6:C51" si="0">$B$1*SIN(D6)*(1-E6/F6)</f>
        <v>0</v>
      </c>
      <c r="D6" s="4">
        <f t="shared" ref="D6:D51" si="1">A6*PI()/180</f>
        <v>0</v>
      </c>
      <c r="E6" s="4">
        <f>COS(D6)</f>
        <v>1</v>
      </c>
      <c r="F6" s="4">
        <f>SQRT(($B$3/$B$2)^2-(SIN(D6)^2))</f>
        <v>1.45</v>
      </c>
    </row>
    <row r="7" spans="1:6" x14ac:dyDescent="0.15">
      <c r="A7" s="2">
        <v>2</v>
      </c>
      <c r="B7" s="4"/>
      <c r="C7" s="4">
        <f t="shared" si="0"/>
        <v>2.1677140002644348E-2</v>
      </c>
      <c r="D7" s="4">
        <f t="shared" si="1"/>
        <v>3.4906585039886591E-2</v>
      </c>
      <c r="E7" s="4">
        <f t="shared" ref="E7:E51" si="2">COS(D7)</f>
        <v>0.99939082701909576</v>
      </c>
      <c r="F7" s="4">
        <f t="shared" ref="F7:F51" si="3">SQRT(($B$3/$B$2)^2-(SIN(D7)^2))</f>
        <v>1.4495799478227864</v>
      </c>
    </row>
    <row r="8" spans="1:6" x14ac:dyDescent="0.15">
      <c r="A8" s="2">
        <v>4</v>
      </c>
      <c r="B8" s="4"/>
      <c r="C8" s="4">
        <f t="shared" si="0"/>
        <v>4.3420237032924039E-2</v>
      </c>
      <c r="D8" s="4">
        <f t="shared" si="1"/>
        <v>6.9813170079773182E-2</v>
      </c>
      <c r="E8" s="4">
        <f t="shared" si="2"/>
        <v>0.9975640502598242</v>
      </c>
      <c r="F8" s="4">
        <f t="shared" si="3"/>
        <v>1.4483211088604575</v>
      </c>
    </row>
    <row r="9" spans="1:6" x14ac:dyDescent="0.15">
      <c r="A9" s="2">
        <v>6</v>
      </c>
      <c r="B9" s="4"/>
      <c r="C9" s="4">
        <f t="shared" si="0"/>
        <v>6.5295519818029737E-2</v>
      </c>
      <c r="D9" s="4">
        <f t="shared" si="1"/>
        <v>0.10471975511965977</v>
      </c>
      <c r="E9" s="4">
        <f t="shared" si="2"/>
        <v>0.99452189536827329</v>
      </c>
      <c r="F9" s="4">
        <f t="shared" si="3"/>
        <v>1.4462274372887907</v>
      </c>
    </row>
    <row r="10" spans="1:6" x14ac:dyDescent="0.15">
      <c r="A10" s="2">
        <v>8</v>
      </c>
      <c r="B10" s="4"/>
      <c r="C10" s="4">
        <f t="shared" si="0"/>
        <v>8.7369759014718107E-2</v>
      </c>
      <c r="D10" s="4">
        <f t="shared" si="1"/>
        <v>0.13962634015954636</v>
      </c>
      <c r="E10" s="4">
        <f t="shared" si="2"/>
        <v>0.99026806874157036</v>
      </c>
      <c r="F10" s="4">
        <f t="shared" si="3"/>
        <v>1.4433055282819225</v>
      </c>
    </row>
    <row r="11" spans="1:6" x14ac:dyDescent="0.15">
      <c r="A11" s="2">
        <v>10</v>
      </c>
      <c r="B11" s="4"/>
      <c r="C11" s="4">
        <f t="shared" si="0"/>
        <v>0.10971053437342766</v>
      </c>
      <c r="D11" s="4">
        <f t="shared" si="1"/>
        <v>0.17453292519943295</v>
      </c>
      <c r="E11" s="4">
        <f t="shared" si="2"/>
        <v>0.98480775301220802</v>
      </c>
      <c r="F11" s="4">
        <f t="shared" si="3"/>
        <v>1.4395646252922978</v>
      </c>
    </row>
    <row r="12" spans="1:6" x14ac:dyDescent="0.15">
      <c r="A12" s="2">
        <v>12</v>
      </c>
      <c r="B12" s="4"/>
      <c r="C12" s="4">
        <f t="shared" si="0"/>
        <v>0.13238649698291466</v>
      </c>
      <c r="D12" s="4">
        <f t="shared" si="1"/>
        <v>0.20943951023931953</v>
      </c>
      <c r="E12" s="4">
        <f t="shared" si="2"/>
        <v>0.97814760073380569</v>
      </c>
      <c r="F12" s="4">
        <f t="shared" si="3"/>
        <v>1.4350166301549612</v>
      </c>
    </row>
    <row r="13" spans="1:6" x14ac:dyDescent="0.15">
      <c r="A13" s="2">
        <v>14</v>
      </c>
      <c r="B13" s="4"/>
      <c r="C13" s="4">
        <f t="shared" si="0"/>
        <v>0.15546762434696609</v>
      </c>
      <c r="D13" s="4">
        <f t="shared" si="1"/>
        <v>0.24434609527920614</v>
      </c>
      <c r="E13" s="4">
        <f t="shared" si="2"/>
        <v>0.97029572627599647</v>
      </c>
      <c r="F13" s="4">
        <f t="shared" si="3"/>
        <v>1.4296761159190789</v>
      </c>
    </row>
    <row r="14" spans="1:6" x14ac:dyDescent="0.15">
      <c r="A14" s="2">
        <v>16</v>
      </c>
      <c r="B14" s="4"/>
      <c r="C14" s="4">
        <f t="shared" si="0"/>
        <v>0.17902546550162857</v>
      </c>
      <c r="D14" s="4">
        <f t="shared" si="1"/>
        <v>0.27925268031909273</v>
      </c>
      <c r="E14" s="4">
        <f t="shared" si="2"/>
        <v>0.96126169593831889</v>
      </c>
      <c r="F14" s="4">
        <f t="shared" si="3"/>
        <v>1.4235603422680099</v>
      </c>
    </row>
    <row r="15" spans="1:6" x14ac:dyDescent="0.15">
      <c r="A15" s="2">
        <v>18</v>
      </c>
      <c r="B15" s="4"/>
      <c r="C15" s="4">
        <f t="shared" si="0"/>
        <v>0.20313337267616402</v>
      </c>
      <c r="D15" s="4">
        <f t="shared" si="1"/>
        <v>0.31415926535897931</v>
      </c>
      <c r="E15" s="4">
        <f t="shared" si="2"/>
        <v>0.95105651629515353</v>
      </c>
      <c r="F15" s="4">
        <f t="shared" si="3"/>
        <v>1.4166892733367729</v>
      </c>
    </row>
    <row r="16" spans="1:6" x14ac:dyDescent="0.15">
      <c r="A16" s="2">
        <v>20</v>
      </c>
      <c r="B16" s="4"/>
      <c r="C16" s="4">
        <f t="shared" si="0"/>
        <v>0.22786671511695247</v>
      </c>
      <c r="D16" s="4">
        <f t="shared" si="1"/>
        <v>0.3490658503988659</v>
      </c>
      <c r="E16" s="4">
        <f t="shared" si="2"/>
        <v>0.93969262078590843</v>
      </c>
      <c r="F16" s="4">
        <f t="shared" si="3"/>
        <v>1.4090855976694563</v>
      </c>
    </row>
    <row r="17" spans="1:6" x14ac:dyDescent="0.15">
      <c r="A17" s="2">
        <v>22</v>
      </c>
      <c r="B17" s="4"/>
      <c r="C17" s="4">
        <f t="shared" si="0"/>
        <v>0.25330306961199545</v>
      </c>
      <c r="D17" s="4">
        <f t="shared" si="1"/>
        <v>0.38397243543875248</v>
      </c>
      <c r="E17" s="4">
        <f t="shared" si="2"/>
        <v>0.92718385456678742</v>
      </c>
      <c r="F17" s="4">
        <f t="shared" si="3"/>
        <v>1.4007747499756431</v>
      </c>
    </row>
    <row r="18" spans="1:6" x14ac:dyDescent="0.15">
      <c r="A18" s="2">
        <v>24</v>
      </c>
      <c r="B18" s="4"/>
      <c r="C18" s="4">
        <f t="shared" si="0"/>
        <v>0.27952238095458765</v>
      </c>
      <c r="D18" s="4">
        <f t="shared" si="1"/>
        <v>0.41887902047863906</v>
      </c>
      <c r="E18" s="4">
        <f t="shared" si="2"/>
        <v>0.91354545764260087</v>
      </c>
      <c r="F18" s="4">
        <f t="shared" si="3"/>
        <v>1.3917849342407143</v>
      </c>
    </row>
    <row r="19" spans="1:6" x14ac:dyDescent="0.15">
      <c r="A19" s="2">
        <v>26</v>
      </c>
      <c r="B19" s="4"/>
      <c r="C19" s="4">
        <f t="shared" si="0"/>
        <v>0.30660708404856973</v>
      </c>
      <c r="D19" s="4">
        <f t="shared" si="1"/>
        <v>0.4537856055185257</v>
      </c>
      <c r="E19" s="4">
        <f t="shared" si="2"/>
        <v>0.89879404629916704</v>
      </c>
      <c r="F19" s="4">
        <f t="shared" si="3"/>
        <v>1.3821471476159219</v>
      </c>
    </row>
    <row r="20" spans="1:6" x14ac:dyDescent="0.15">
      <c r="A20" s="2">
        <v>28</v>
      </c>
      <c r="B20" s="4"/>
      <c r="C20" s="4">
        <f t="shared" si="0"/>
        <v>0.33464217756742776</v>
      </c>
      <c r="D20" s="4">
        <f t="shared" si="1"/>
        <v>0.48869219055841229</v>
      </c>
      <c r="E20" s="4">
        <f t="shared" si="2"/>
        <v>0.88294759285892699</v>
      </c>
      <c r="F20" s="4">
        <f t="shared" si="3"/>
        <v>1.3718952043561394</v>
      </c>
    </row>
    <row r="21" spans="1:6" x14ac:dyDescent="0.15">
      <c r="A21" s="2">
        <v>30</v>
      </c>
      <c r="B21" s="4"/>
      <c r="C21" s="4">
        <f t="shared" si="0"/>
        <v>0.36371523702422209</v>
      </c>
      <c r="D21" s="4">
        <f t="shared" si="1"/>
        <v>0.52359877559829882</v>
      </c>
      <c r="E21" s="4">
        <f t="shared" si="2"/>
        <v>0.86602540378443871</v>
      </c>
      <c r="F21" s="4">
        <f t="shared" si="3"/>
        <v>1.36106575888162</v>
      </c>
    </row>
    <row r="22" spans="1:6" x14ac:dyDescent="0.15">
      <c r="A22" s="2">
        <v>32</v>
      </c>
      <c r="B22" s="4"/>
      <c r="C22" s="4">
        <f t="shared" si="0"/>
        <v>0.39391635278789727</v>
      </c>
      <c r="D22" s="4">
        <f t="shared" si="1"/>
        <v>0.55850536063818546</v>
      </c>
      <c r="E22" s="4">
        <f t="shared" si="2"/>
        <v>0.84804809615642596</v>
      </c>
      <c r="F22" s="4">
        <f t="shared" si="3"/>
        <v>1.3496983268103058</v>
      </c>
    </row>
    <row r="23" spans="1:6" x14ac:dyDescent="0.15">
      <c r="A23" s="2">
        <v>34</v>
      </c>
      <c r="B23" s="4"/>
      <c r="C23" s="4">
        <f t="shared" si="0"/>
        <v>0.42533797600882262</v>
      </c>
      <c r="D23" s="4">
        <f t="shared" si="1"/>
        <v>0.59341194567807209</v>
      </c>
      <c r="E23" s="4">
        <f t="shared" si="2"/>
        <v>0.82903757255504162</v>
      </c>
      <c r="F23" s="4">
        <f t="shared" si="3"/>
        <v>1.3378353025346417</v>
      </c>
    </row>
    <row r="24" spans="1:6" x14ac:dyDescent="0.15">
      <c r="A24" s="2">
        <v>36</v>
      </c>
      <c r="B24" s="4"/>
      <c r="C24" s="4">
        <f t="shared" si="0"/>
        <v>0.45807465263085034</v>
      </c>
      <c r="D24" s="4">
        <f t="shared" si="1"/>
        <v>0.62831853071795862</v>
      </c>
      <c r="E24" s="4">
        <f t="shared" si="2"/>
        <v>0.80901699437494745</v>
      </c>
      <c r="F24" s="4">
        <f t="shared" si="3"/>
        <v>1.3255219715974058</v>
      </c>
    </row>
    <row r="25" spans="1:6" x14ac:dyDescent="0.15">
      <c r="A25" s="2">
        <v>38</v>
      </c>
      <c r="B25" s="4"/>
      <c r="C25" s="4">
        <f t="shared" si="0"/>
        <v>0.4922226227400896</v>
      </c>
      <c r="D25" s="4">
        <f t="shared" si="1"/>
        <v>0.66322511575784515</v>
      </c>
      <c r="E25" s="4">
        <f t="shared" si="2"/>
        <v>0.78801075360672201</v>
      </c>
      <c r="F25" s="4">
        <f t="shared" si="3"/>
        <v>1.3128065157515916</v>
      </c>
    </row>
    <row r="26" spans="1:6" x14ac:dyDescent="0.15">
      <c r="A26" s="2">
        <v>40</v>
      </c>
      <c r="B26" s="4"/>
      <c r="C26" s="4">
        <f t="shared" si="0"/>
        <v>0.52787925954797388</v>
      </c>
      <c r="D26" s="4">
        <f t="shared" si="1"/>
        <v>0.69813170079773179</v>
      </c>
      <c r="E26" s="4">
        <f t="shared" si="2"/>
        <v>0.76604444311897801</v>
      </c>
      <c r="F26" s="4">
        <f t="shared" si="3"/>
        <v>1.299740008168351</v>
      </c>
    </row>
    <row r="27" spans="1:6" x14ac:dyDescent="0.15">
      <c r="A27" s="2">
        <v>42</v>
      </c>
      <c r="B27" s="4"/>
      <c r="C27" s="4">
        <f t="shared" si="0"/>
        <v>0.56514231950212035</v>
      </c>
      <c r="D27" s="4">
        <f t="shared" si="1"/>
        <v>0.73303828583761843</v>
      </c>
      <c r="E27" s="4">
        <f t="shared" si="2"/>
        <v>0.74314482547739424</v>
      </c>
      <c r="F27" s="4">
        <f t="shared" si="3"/>
        <v>1.2863763957853964</v>
      </c>
    </row>
    <row r="28" spans="1:6" x14ac:dyDescent="0.15">
      <c r="A28" s="2">
        <v>44</v>
      </c>
      <c r="B28" s="4"/>
      <c r="C28" s="4">
        <f t="shared" si="0"/>
        <v>0.60410897260997931</v>
      </c>
      <c r="D28" s="4">
        <f t="shared" si="1"/>
        <v>0.76794487087750496</v>
      </c>
      <c r="E28" s="4">
        <f t="shared" si="2"/>
        <v>0.71933980033865119</v>
      </c>
      <c r="F28" s="4">
        <f t="shared" si="3"/>
        <v>1.2727724652706982</v>
      </c>
    </row>
    <row r="29" spans="1:6" x14ac:dyDescent="0.15">
      <c r="A29" s="2">
        <v>46</v>
      </c>
      <c r="B29" s="4"/>
      <c r="C29" s="4">
        <f t="shared" si="0"/>
        <v>0.6448745803824264</v>
      </c>
      <c r="D29" s="4">
        <f t="shared" si="1"/>
        <v>0.80285145591739149</v>
      </c>
      <c r="E29" s="4">
        <f t="shared" si="2"/>
        <v>0.69465837045899737</v>
      </c>
      <c r="F29" s="4">
        <f t="shared" si="3"/>
        <v>1.2589877885224898</v>
      </c>
    </row>
    <row r="30" spans="1:6" x14ac:dyDescent="0.15">
      <c r="A30" s="2">
        <v>48</v>
      </c>
      <c r="B30" s="4"/>
      <c r="C30" s="4">
        <f t="shared" si="0"/>
        <v>0.68753118829337323</v>
      </c>
      <c r="D30" s="4">
        <f t="shared" si="1"/>
        <v>0.83775804095727813</v>
      </c>
      <c r="E30" s="4">
        <f t="shared" si="2"/>
        <v>0.66913060635885824</v>
      </c>
      <c r="F30" s="4">
        <f t="shared" si="3"/>
        <v>1.2450846430529026</v>
      </c>
    </row>
    <row r="31" spans="1:6" x14ac:dyDescent="0.15">
      <c r="A31" s="2">
        <v>50</v>
      </c>
      <c r="B31" s="4"/>
      <c r="C31" s="4">
        <f t="shared" si="0"/>
        <v>0.73216570085226385</v>
      </c>
      <c r="D31" s="4">
        <f t="shared" si="1"/>
        <v>0.87266462599716477</v>
      </c>
      <c r="E31" s="4">
        <f t="shared" si="2"/>
        <v>0.64278760968653936</v>
      </c>
      <c r="F31" s="4">
        <f t="shared" si="3"/>
        <v>1.2311279020339581</v>
      </c>
    </row>
    <row r="32" spans="1:6" x14ac:dyDescent="0.15">
      <c r="A32" s="2">
        <v>52</v>
      </c>
      <c r="B32" s="4"/>
      <c r="C32" s="4">
        <f t="shared" si="0"/>
        <v>0.77885771095091128</v>
      </c>
      <c r="D32" s="4">
        <f t="shared" si="1"/>
        <v>0.90757121103705141</v>
      </c>
      <c r="E32" s="4">
        <f t="shared" si="2"/>
        <v>0.61566147532565829</v>
      </c>
      <c r="F32" s="4">
        <f t="shared" si="3"/>
        <v>1.217184888256573</v>
      </c>
    </row>
    <row r="33" spans="1:6" x14ac:dyDescent="0.15">
      <c r="A33" s="2">
        <v>54</v>
      </c>
      <c r="B33" s="4"/>
      <c r="C33" s="4">
        <f t="shared" si="0"/>
        <v>0.8276769618150811</v>
      </c>
      <c r="D33" s="4">
        <f t="shared" si="1"/>
        <v>0.94247779607693793</v>
      </c>
      <c r="E33" s="4">
        <f t="shared" si="2"/>
        <v>0.58778525229247314</v>
      </c>
      <c r="F33" s="4">
        <f t="shared" si="3"/>
        <v>1.2033251858132641</v>
      </c>
    </row>
    <row r="34" spans="1:6" x14ac:dyDescent="0.15">
      <c r="A34" s="2">
        <v>56</v>
      </c>
      <c r="B34" s="4"/>
      <c r="C34" s="4">
        <f t="shared" si="0"/>
        <v>0.87868043045190314</v>
      </c>
      <c r="D34" s="4">
        <f t="shared" si="1"/>
        <v>0.97738438111682457</v>
      </c>
      <c r="E34" s="4">
        <f t="shared" si="2"/>
        <v>0.55919290347074679</v>
      </c>
      <c r="F34" s="4">
        <f t="shared" si="3"/>
        <v>1.1896204030244455</v>
      </c>
    </row>
    <row r="35" spans="1:6" x14ac:dyDescent="0.15">
      <c r="A35" s="2">
        <v>58</v>
      </c>
      <c r="B35" s="4"/>
      <c r="C35" s="4">
        <f t="shared" si="0"/>
        <v>0.93190903669683722</v>
      </c>
      <c r="D35" s="4">
        <f t="shared" si="1"/>
        <v>1.0122909661567112</v>
      </c>
      <c r="E35" s="4">
        <f t="shared" si="2"/>
        <v>0.5299192642332049</v>
      </c>
      <c r="F35" s="4">
        <f t="shared" si="3"/>
        <v>1.1761438800612198</v>
      </c>
    </row>
    <row r="36" spans="1:6" x14ac:dyDescent="0.15">
      <c r="A36" s="2">
        <v>60</v>
      </c>
      <c r="B36" s="4"/>
      <c r="C36" s="4">
        <f t="shared" si="0"/>
        <v>0.98738400244933233</v>
      </c>
      <c r="D36" s="4">
        <f t="shared" si="1"/>
        <v>1.0471975511965976</v>
      </c>
      <c r="E36" s="4">
        <f t="shared" si="2"/>
        <v>0.50000000000000011</v>
      </c>
      <c r="F36" s="4">
        <f t="shared" si="3"/>
        <v>1.1629703349613008</v>
      </c>
    </row>
    <row r="37" spans="1:6" x14ac:dyDescent="0.15">
      <c r="A37" s="2">
        <v>62</v>
      </c>
      <c r="B37" s="4"/>
      <c r="C37" s="4">
        <f t="shared" si="0"/>
        <v>1.0451029117702937</v>
      </c>
      <c r="D37" s="4">
        <f t="shared" si="1"/>
        <v>1.0821041362364843</v>
      </c>
      <c r="E37" s="4">
        <f t="shared" si="2"/>
        <v>0.46947156278589086</v>
      </c>
      <c r="F37" s="4">
        <f t="shared" si="3"/>
        <v>1.1501754423846071</v>
      </c>
    </row>
    <row r="38" spans="1:6" x14ac:dyDescent="0.15">
      <c r="A38" s="2">
        <v>64</v>
      </c>
      <c r="B38" s="4"/>
      <c r="C38" s="4">
        <f t="shared" si="0"/>
        <v>1.1050355540337884</v>
      </c>
      <c r="D38" s="4">
        <f t="shared" si="1"/>
        <v>1.1170107212763709</v>
      </c>
      <c r="E38" s="4">
        <f t="shared" si="2"/>
        <v>0.43837114678907746</v>
      </c>
      <c r="F38" s="4">
        <f t="shared" si="3"/>
        <v>1.1378353406082846</v>
      </c>
    </row>
    <row r="39" spans="1:6" x14ac:dyDescent="0.15">
      <c r="A39" s="2">
        <v>66</v>
      </c>
      <c r="B39" s="4"/>
      <c r="C39" s="4">
        <f t="shared" si="0"/>
        <v>1.1671196684087046</v>
      </c>
      <c r="D39" s="4">
        <f t="shared" si="1"/>
        <v>1.1519173063162575</v>
      </c>
      <c r="E39" s="4">
        <f t="shared" si="2"/>
        <v>0.40673664307580021</v>
      </c>
      <c r="F39" s="4">
        <f t="shared" si="3"/>
        <v>1.1260260640058786</v>
      </c>
    </row>
    <row r="40" spans="1:6" x14ac:dyDescent="0.15">
      <c r="A40" s="2">
        <v>68</v>
      </c>
      <c r="B40" s="4"/>
      <c r="C40" s="4">
        <f t="shared" si="0"/>
        <v>1.2312567468011493</v>
      </c>
      <c r="D40" s="4">
        <f t="shared" si="1"/>
        <v>1.1868238913561442</v>
      </c>
      <c r="E40" s="4">
        <f t="shared" si="2"/>
        <v>0.37460659341591196</v>
      </c>
      <c r="F40" s="4">
        <f t="shared" si="3"/>
        <v>1.1148229006576222</v>
      </c>
    </row>
    <row r="41" spans="1:6" x14ac:dyDescent="0.15">
      <c r="A41" s="2">
        <v>70</v>
      </c>
      <c r="B41" s="4"/>
      <c r="C41" s="4">
        <f t="shared" si="0"/>
        <v>1.2973080911432464</v>
      </c>
      <c r="D41" s="4">
        <f t="shared" si="1"/>
        <v>1.2217304763960306</v>
      </c>
      <c r="E41" s="4">
        <f t="shared" si="2"/>
        <v>0.34202014332566882</v>
      </c>
      <c r="F41" s="4">
        <f t="shared" si="3"/>
        <v>1.1042996778232397</v>
      </c>
    </row>
    <row r="42" spans="1:6" x14ac:dyDescent="0.15">
      <c r="A42" s="2">
        <v>72</v>
      </c>
      <c r="B42" s="4"/>
      <c r="C42" s="4">
        <f t="shared" si="0"/>
        <v>1.3650913555767266</v>
      </c>
      <c r="D42" s="4">
        <f t="shared" si="1"/>
        <v>1.2566370614359172</v>
      </c>
      <c r="E42" s="4">
        <f t="shared" si="2"/>
        <v>0.30901699437494745</v>
      </c>
      <c r="F42" s="4">
        <f t="shared" si="3"/>
        <v>1.0945279817403146</v>
      </c>
    </row>
    <row r="43" spans="1:6" x14ac:dyDescent="0.15">
      <c r="A43" s="2">
        <v>74</v>
      </c>
      <c r="B43" s="4"/>
      <c r="C43" s="4">
        <f t="shared" si="0"/>
        <v>1.4343778296887384</v>
      </c>
      <c r="D43" s="4">
        <f t="shared" si="1"/>
        <v>1.2915436464758039</v>
      </c>
      <c r="E43" s="4">
        <f t="shared" si="2"/>
        <v>0.27563735581699916</v>
      </c>
      <c r="F43" s="4">
        <f t="shared" si="3"/>
        <v>1.0855763224765851</v>
      </c>
    </row>
    <row r="44" spans="1:6" x14ac:dyDescent="0.15">
      <c r="A44" s="2">
        <v>76</v>
      </c>
      <c r="B44" s="4"/>
      <c r="C44" s="4">
        <f t="shared" si="0"/>
        <v>1.5048907299866112</v>
      </c>
      <c r="D44" s="4">
        <f t="shared" si="1"/>
        <v>1.3264502315156903</v>
      </c>
      <c r="E44" s="4">
        <f t="shared" si="2"/>
        <v>0.2419218955996679</v>
      </c>
      <c r="F44" s="4">
        <f t="shared" si="3"/>
        <v>1.077509259157682</v>
      </c>
    </row>
    <row r="45" spans="1:6" x14ac:dyDescent="0.15">
      <c r="A45" s="2">
        <v>78</v>
      </c>
      <c r="B45" s="4"/>
      <c r="C45" s="4">
        <f t="shared" si="0"/>
        <v>1.5763047578456926</v>
      </c>
      <c r="D45" s="4">
        <f t="shared" si="1"/>
        <v>1.3613568165555769</v>
      </c>
      <c r="E45" s="4">
        <f t="shared" si="2"/>
        <v>0.20791169081775945</v>
      </c>
      <c r="F45" s="4">
        <f t="shared" si="3"/>
        <v>1.0703865055103692</v>
      </c>
    </row>
    <row r="46" spans="1:6" x14ac:dyDescent="0.15">
      <c r="A46" s="2">
        <v>80</v>
      </c>
      <c r="B46" s="4"/>
      <c r="C46" s="4">
        <f t="shared" si="0"/>
        <v>1.6482471488926227</v>
      </c>
      <c r="D46" s="4">
        <f t="shared" si="1"/>
        <v>1.3962634015954636</v>
      </c>
      <c r="E46" s="4">
        <f t="shared" si="2"/>
        <v>0.17364817766693041</v>
      </c>
      <c r="F46" s="4">
        <f t="shared" si="3"/>
        <v>1.0642620399164135</v>
      </c>
    </row>
    <row r="47" spans="1:6" x14ac:dyDescent="0.15">
      <c r="A47" s="2">
        <v>82</v>
      </c>
      <c r="B47" s="4"/>
      <c r="C47" s="4">
        <f t="shared" si="0"/>
        <v>1.7203003789990967</v>
      </c>
      <c r="D47" s="4">
        <f t="shared" si="1"/>
        <v>1.43116998663535</v>
      </c>
      <c r="E47" s="4">
        <f t="shared" si="2"/>
        <v>0.13917310096006569</v>
      </c>
      <c r="F47" s="4">
        <f t="shared" si="3"/>
        <v>1.0591832476162188</v>
      </c>
    </row>
    <row r="48" spans="1:6" x14ac:dyDescent="0.15">
      <c r="A48" s="2">
        <v>84</v>
      </c>
      <c r="B48" s="4"/>
      <c r="C48" s="4">
        <f t="shared" si="0"/>
        <v>1.7920066067101637</v>
      </c>
      <c r="D48" s="4">
        <f t="shared" si="1"/>
        <v>1.4660765716752369</v>
      </c>
      <c r="E48" s="4">
        <f t="shared" si="2"/>
        <v>0.10452846326765346</v>
      </c>
      <c r="F48" s="4">
        <f t="shared" si="3"/>
        <v>1.0551901248747058</v>
      </c>
    </row>
    <row r="49" spans="1:6" x14ac:dyDescent="0.15">
      <c r="A49" s="2">
        <v>86</v>
      </c>
      <c r="B49" s="4"/>
      <c r="C49" s="4">
        <f t="shared" si="0"/>
        <v>1.8628738257888409</v>
      </c>
      <c r="D49" s="4">
        <f t="shared" si="1"/>
        <v>1.5009831567151233</v>
      </c>
      <c r="E49" s="4">
        <f t="shared" si="2"/>
        <v>6.9756473744125455E-2</v>
      </c>
      <c r="F49" s="4">
        <f t="shared" si="3"/>
        <v>1.0523145754142222</v>
      </c>
    </row>
    <row r="50" spans="1:6" x14ac:dyDescent="0.15">
      <c r="A50" s="2">
        <v>88</v>
      </c>
      <c r="B50" s="4"/>
      <c r="C50" s="4">
        <f t="shared" si="0"/>
        <v>1.9323835832880201</v>
      </c>
      <c r="D50" s="4">
        <f t="shared" si="1"/>
        <v>1.5358897417550099</v>
      </c>
      <c r="E50" s="4">
        <f t="shared" si="2"/>
        <v>3.489949670250108E-2</v>
      </c>
      <c r="F50" s="4">
        <f t="shared" si="3"/>
        <v>1.0505798279379286</v>
      </c>
    </row>
    <row r="51" spans="1:6" x14ac:dyDescent="0.15">
      <c r="A51" s="2">
        <v>90</v>
      </c>
      <c r="B51" s="4"/>
      <c r="C51" s="4">
        <f t="shared" si="0"/>
        <v>1.9999999999999998</v>
      </c>
      <c r="D51" s="4">
        <f t="shared" si="1"/>
        <v>1.5707963267948966</v>
      </c>
      <c r="E51" s="4">
        <f t="shared" si="2"/>
        <v>6.1257422745431001E-17</v>
      </c>
      <c r="F51" s="4">
        <f t="shared" si="3"/>
        <v>1.05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1"/>
  <sheetViews>
    <sheetView workbookViewId="0">
      <selection activeCell="A4" sqref="A4"/>
    </sheetView>
  </sheetViews>
  <sheetFormatPr baseColWidth="10" defaultRowHeight="13" x14ac:dyDescent="0.15"/>
  <sheetData>
    <row r="1" spans="1:7" ht="18" customHeight="1" x14ac:dyDescent="0.15">
      <c r="A1" s="7" t="s">
        <v>6</v>
      </c>
      <c r="B1" s="8">
        <v>43</v>
      </c>
    </row>
    <row r="2" spans="1:7" ht="18" customHeight="1" x14ac:dyDescent="0.15">
      <c r="A2" s="7" t="s">
        <v>6</v>
      </c>
      <c r="B2" s="9">
        <f>B1*PI()/180</f>
        <v>0.75049157835756164</v>
      </c>
    </row>
    <row r="3" spans="1:7" ht="18" customHeight="1" x14ac:dyDescent="0.15">
      <c r="A3" s="6" t="s">
        <v>7</v>
      </c>
      <c r="B3" s="11">
        <v>1.45</v>
      </c>
    </row>
    <row r="5" spans="1:7" ht="35" x14ac:dyDescent="0.25">
      <c r="A5" s="14" t="s">
        <v>13</v>
      </c>
      <c r="B5" s="12" t="s">
        <v>9</v>
      </c>
      <c r="C5" s="12" t="s">
        <v>10</v>
      </c>
      <c r="D5" s="1" t="s">
        <v>2</v>
      </c>
      <c r="E5" s="3" t="s">
        <v>0</v>
      </c>
      <c r="F5" s="3" t="s">
        <v>1</v>
      </c>
      <c r="G5" s="10" t="s">
        <v>8</v>
      </c>
    </row>
    <row r="6" spans="1:7" x14ac:dyDescent="0.15">
      <c r="A6" s="2">
        <v>0</v>
      </c>
      <c r="B6" s="2"/>
      <c r="C6" s="4">
        <f>IF(ISERR(G6),"TIR",G6*180/PI())</f>
        <v>38.454287812002065</v>
      </c>
      <c r="D6" s="2">
        <f t="shared" ref="D6:D51" si="0">A6*PI()/180</f>
        <v>0</v>
      </c>
      <c r="E6" s="4">
        <f t="shared" ref="E6:E51" si="1">(SIN($B$2)*SQRT($B$3^2-(SIN(D6)^2)))</f>
        <v>0.98889762209062271</v>
      </c>
      <c r="F6" s="4">
        <f t="shared" ref="F6:F51" si="2">SIN(D6)*COS($B$2)</f>
        <v>0</v>
      </c>
      <c r="G6" s="4">
        <f t="shared" ref="G6:G51" si="3">D6+ASIN(E6-F6)-$B$2</f>
        <v>0.67115393382896227</v>
      </c>
    </row>
    <row r="7" spans="1:7" x14ac:dyDescent="0.15">
      <c r="A7" s="2">
        <v>2</v>
      </c>
      <c r="B7" s="2"/>
      <c r="C7" s="4">
        <f>IF(ISERR(G7),"TIR",G7*180/PI())</f>
        <v>33.383965611209945</v>
      </c>
      <c r="D7" s="2">
        <f t="shared" si="0"/>
        <v>3.4906585039886591E-2</v>
      </c>
      <c r="E7" s="4">
        <f t="shared" si="1"/>
        <v>0.98861114719462251</v>
      </c>
      <c r="F7" s="4">
        <f t="shared" si="2"/>
        <v>2.5523876098020121E-2</v>
      </c>
      <c r="G7" s="4">
        <f t="shared" si="3"/>
        <v>0.58266011728817468</v>
      </c>
    </row>
    <row r="8" spans="1:7" x14ac:dyDescent="0.15">
      <c r="A8" s="2">
        <v>4</v>
      </c>
      <c r="B8" s="2"/>
      <c r="C8" s="4">
        <f t="shared" ref="C8:C51" si="4">IF(ISERR(G8),"TIR",G8*180/PI())</f>
        <v>30.510436723861911</v>
      </c>
      <c r="D8" s="2">
        <f t="shared" si="0"/>
        <v>6.9813170079773182E-2</v>
      </c>
      <c r="E8" s="4">
        <f t="shared" si="1"/>
        <v>0.98775262108673134</v>
      </c>
      <c r="F8" s="4">
        <f t="shared" si="2"/>
        <v>5.1016655284666521E-2</v>
      </c>
      <c r="G8" s="4">
        <f t="shared" si="3"/>
        <v>0.53250757705278229</v>
      </c>
    </row>
    <row r="9" spans="1:7" x14ac:dyDescent="0.15">
      <c r="A9" s="2">
        <v>6</v>
      </c>
      <c r="B9" s="2"/>
      <c r="C9" s="4">
        <f t="shared" si="4"/>
        <v>28.488423172276928</v>
      </c>
      <c r="D9" s="2">
        <f t="shared" si="0"/>
        <v>0.10471975511965977</v>
      </c>
      <c r="E9" s="4">
        <f t="shared" si="1"/>
        <v>0.98632474050834507</v>
      </c>
      <c r="F9" s="4">
        <f t="shared" si="2"/>
        <v>7.6447278535361859E-2</v>
      </c>
      <c r="G9" s="4">
        <f t="shared" si="3"/>
        <v>0.49721678305768013</v>
      </c>
    </row>
    <row r="10" spans="1:7" x14ac:dyDescent="0.15">
      <c r="A10" s="2">
        <v>8</v>
      </c>
      <c r="B10" s="2"/>
      <c r="C10" s="4">
        <f t="shared" si="4"/>
        <v>26.951178894837511</v>
      </c>
      <c r="D10" s="2">
        <f t="shared" si="0"/>
        <v>0.13962634015954636</v>
      </c>
      <c r="E10" s="4">
        <f t="shared" si="1"/>
        <v>0.98433200335740911</v>
      </c>
      <c r="F10" s="4">
        <f t="shared" si="2"/>
        <v>0.1017847625529624</v>
      </c>
      <c r="G10" s="4">
        <f t="shared" si="3"/>
        <v>0.47038680900892116</v>
      </c>
    </row>
    <row r="11" spans="1:7" x14ac:dyDescent="0.15">
      <c r="A11" s="2">
        <v>10</v>
      </c>
      <c r="B11" s="2"/>
      <c r="C11" s="4">
        <f t="shared" si="4"/>
        <v>25.73571198937627</v>
      </c>
      <c r="D11" s="2">
        <f t="shared" si="0"/>
        <v>0.17453292519943295</v>
      </c>
      <c r="E11" s="4">
        <f t="shared" si="1"/>
        <v>0.98178071365333219</v>
      </c>
      <c r="F11" s="4">
        <f t="shared" si="2"/>
        <v>0.12699823751613287</v>
      </c>
      <c r="G11" s="4">
        <f t="shared" si="3"/>
        <v>0.44917290955959577</v>
      </c>
    </row>
    <row r="12" spans="1:7" x14ac:dyDescent="0.15">
      <c r="A12" s="2">
        <v>12</v>
      </c>
      <c r="B12" s="2"/>
      <c r="C12" s="4">
        <f t="shared" si="4"/>
        <v>24.753283785906593</v>
      </c>
      <c r="D12" s="2">
        <f t="shared" si="0"/>
        <v>0.20943951023931953</v>
      </c>
      <c r="E12" s="4">
        <f t="shared" si="1"/>
        <v>0.97867898842809642</v>
      </c>
      <c r="F12" s="4">
        <f t="shared" si="2"/>
        <v>0.15205698468946879</v>
      </c>
      <c r="G12" s="4">
        <f t="shared" si="3"/>
        <v>0.43202630274459719</v>
      </c>
    </row>
    <row r="13" spans="1:7" x14ac:dyDescent="0.15">
      <c r="A13" s="2">
        <v>14</v>
      </c>
      <c r="B13" s="2"/>
      <c r="C13" s="4">
        <f t="shared" si="4"/>
        <v>23.949645230404528</v>
      </c>
      <c r="D13" s="2">
        <f t="shared" si="0"/>
        <v>0.24434609527920614</v>
      </c>
      <c r="E13" s="4">
        <f t="shared" si="1"/>
        <v>0.97503676647733428</v>
      </c>
      <c r="F13" s="4">
        <f t="shared" si="2"/>
        <v>0.17693047384954352</v>
      </c>
      <c r="G13" s="4">
        <f t="shared" si="3"/>
        <v>0.41800016395511497</v>
      </c>
    </row>
    <row r="14" spans="1:7" x14ac:dyDescent="0.15">
      <c r="A14" s="2">
        <v>16</v>
      </c>
      <c r="B14" s="2"/>
      <c r="C14" s="4">
        <f t="shared" si="4"/>
        <v>23.28904592742246</v>
      </c>
      <c r="D14" s="2">
        <f t="shared" si="0"/>
        <v>0.27925268031909273</v>
      </c>
      <c r="E14" s="4">
        <f t="shared" si="1"/>
        <v>0.9708658188767918</v>
      </c>
      <c r="F14" s="4">
        <f t="shared" si="2"/>
        <v>0.20158840048128276</v>
      </c>
      <c r="G14" s="4">
        <f t="shared" si="3"/>
        <v>0.40647053108169828</v>
      </c>
    </row>
    <row r="15" spans="1:7" x14ac:dyDescent="0.15">
      <c r="A15" s="2">
        <v>18</v>
      </c>
      <c r="B15" s="2"/>
      <c r="C15" s="4">
        <f t="shared" si="4"/>
        <v>22.746669130547691</v>
      </c>
      <c r="D15" s="2">
        <f t="shared" si="0"/>
        <v>0.31415926535897931</v>
      </c>
      <c r="E15" s="4">
        <f t="shared" si="1"/>
        <v>0.96617976113381177</v>
      </c>
      <c r="F15" s="4">
        <f t="shared" si="2"/>
        <v>0.22600072269934818</v>
      </c>
      <c r="G15" s="4">
        <f t="shared" si="3"/>
        <v>0.3970042701898131</v>
      </c>
    </row>
    <row r="16" spans="1:7" x14ac:dyDescent="0.15">
      <c r="A16" s="2">
        <v>20</v>
      </c>
      <c r="B16" s="2"/>
      <c r="C16" s="4">
        <f t="shared" si="4"/>
        <v>22.304634639614957</v>
      </c>
      <c r="D16" s="2">
        <f t="shared" si="0"/>
        <v>0.3490658503988659</v>
      </c>
      <c r="E16" s="4">
        <f t="shared" si="1"/>
        <v>0.96099406679825472</v>
      </c>
      <c r="F16" s="4">
        <f t="shared" si="2"/>
        <v>0.25013769784954709</v>
      </c>
      <c r="G16" s="4">
        <f t="shared" si="3"/>
        <v>0.38928931291565982</v>
      </c>
    </row>
    <row r="17" spans="1:7" x14ac:dyDescent="0.15">
      <c r="A17" s="2">
        <v>22</v>
      </c>
      <c r="B17" s="2"/>
      <c r="C17" s="4">
        <f t="shared" si="4"/>
        <v>21.949709556536693</v>
      </c>
      <c r="D17" s="2">
        <f t="shared" si="0"/>
        <v>0.38397243543875248</v>
      </c>
      <c r="E17" s="4">
        <f t="shared" si="1"/>
        <v>0.95532608230034488</v>
      </c>
      <c r="F17" s="4">
        <f t="shared" si="2"/>
        <v>0.27396991874567489</v>
      </c>
      <c r="G17" s="4">
        <f t="shared" si="3"/>
        <v>0.38309470161802972</v>
      </c>
    </row>
    <row r="18" spans="1:7" x14ac:dyDescent="0.15">
      <c r="A18" s="2">
        <v>24</v>
      </c>
      <c r="B18" s="2"/>
      <c r="C18" s="4">
        <f t="shared" si="4"/>
        <v>21.671913999354398</v>
      </c>
      <c r="D18" s="2">
        <f t="shared" si="0"/>
        <v>0.41887902047863906</v>
      </c>
      <c r="E18" s="4">
        <f t="shared" si="1"/>
        <v>0.94919504271185939</v>
      </c>
      <c r="F18" s="4">
        <f t="shared" si="2"/>
        <v>0.29746834949764184</v>
      </c>
      <c r="G18" s="4">
        <f t="shared" si="3"/>
        <v>0.37824625449778648</v>
      </c>
    </row>
    <row r="19" spans="1:7" x14ac:dyDescent="0.15">
      <c r="A19" s="2">
        <v>26</v>
      </c>
      <c r="B19" s="2"/>
      <c r="C19" s="4">
        <f t="shared" si="4"/>
        <v>21.46362977823803</v>
      </c>
      <c r="D19" s="2">
        <f t="shared" si="0"/>
        <v>0.4537856055185257</v>
      </c>
      <c r="E19" s="4">
        <f t="shared" si="1"/>
        <v>0.94262208803911873</v>
      </c>
      <c r="F19" s="4">
        <f t="shared" si="2"/>
        <v>0.32060436088723254</v>
      </c>
      <c r="G19" s="4">
        <f t="shared" si="3"/>
        <v>0.37461100905935396</v>
      </c>
    </row>
    <row r="20" spans="1:7" x14ac:dyDescent="0.15">
      <c r="A20" s="2">
        <v>28</v>
      </c>
      <c r="B20" s="2"/>
      <c r="C20" s="4">
        <f t="shared" si="4"/>
        <v>21.319007972705098</v>
      </c>
      <c r="D20" s="2">
        <f t="shared" si="0"/>
        <v>0.48869219055841229</v>
      </c>
      <c r="E20" s="4">
        <f t="shared" si="1"/>
        <v>0.93563027954849332</v>
      </c>
      <c r="F20" s="4">
        <f t="shared" si="2"/>
        <v>0.34334976524839811</v>
      </c>
      <c r="G20" s="4">
        <f t="shared" si="3"/>
        <v>0.37208688238262533</v>
      </c>
    </row>
    <row r="21" spans="1:7" x14ac:dyDescent="0.15">
      <c r="A21" s="2">
        <v>30</v>
      </c>
      <c r="B21" s="2"/>
      <c r="C21" s="4">
        <f t="shared" si="4"/>
        <v>21.23356244713467</v>
      </c>
      <c r="D21" s="2">
        <f t="shared" si="0"/>
        <v>0.52359877559829882</v>
      </c>
      <c r="E21" s="4">
        <f t="shared" si="1"/>
        <v>0.92824461549448478</v>
      </c>
      <c r="F21" s="4">
        <f t="shared" si="2"/>
        <v>0.36567685080958523</v>
      </c>
      <c r="G21" s="4">
        <f t="shared" si="3"/>
        <v>0.37059557663032439</v>
      </c>
    </row>
    <row r="22" spans="1:7" x14ac:dyDescent="0.15">
      <c r="A22" s="2">
        <v>32</v>
      </c>
      <c r="B22" s="2"/>
      <c r="C22" s="4">
        <f t="shared" si="4"/>
        <v>21.20388352066745</v>
      </c>
      <c r="D22" s="2">
        <f t="shared" si="0"/>
        <v>0.55850536063818546</v>
      </c>
      <c r="E22" s="4">
        <f t="shared" si="1"/>
        <v>0.92049204546372665</v>
      </c>
      <c r="F22" s="4">
        <f t="shared" si="2"/>
        <v>0.38755841545626174</v>
      </c>
      <c r="G22" s="4">
        <f t="shared" si="3"/>
        <v>0.37007758164501414</v>
      </c>
    </row>
    <row r="23" spans="1:7" x14ac:dyDescent="0.15">
      <c r="A23" s="2">
        <v>34</v>
      </c>
      <c r="B23" s="2"/>
      <c r="C23" s="4">
        <f t="shared" si="4"/>
        <v>21.227431810682596</v>
      </c>
      <c r="D23" s="2">
        <f t="shared" si="0"/>
        <v>0.59341194567807209</v>
      </c>
      <c r="E23" s="4">
        <f t="shared" si="1"/>
        <v>0.91240148236234209</v>
      </c>
      <c r="F23" s="4">
        <f t="shared" si="2"/>
        <v>0.40896779987250226</v>
      </c>
      <c r="G23" s="4">
        <f t="shared" si="3"/>
        <v>0.37048857683899294</v>
      </c>
    </row>
    <row r="24" spans="1:7" x14ac:dyDescent="0.15">
      <c r="A24" s="2">
        <v>36</v>
      </c>
      <c r="B24" s="2"/>
      <c r="C24" s="4">
        <f t="shared" si="4"/>
        <v>21.302387040615592</v>
      </c>
      <c r="D24" s="2">
        <f t="shared" si="0"/>
        <v>0.62831853071795862</v>
      </c>
      <c r="E24" s="4">
        <f t="shared" si="1"/>
        <v>0.90400381085624049</v>
      </c>
      <c r="F24" s="4">
        <f t="shared" si="2"/>
        <v>0.42987892002125827</v>
      </c>
      <c r="G24" s="4">
        <f t="shared" si="3"/>
        <v>0.37179679239291308</v>
      </c>
    </row>
    <row r="25" spans="1:7" x14ac:dyDescent="0.15">
      <c r="A25" s="2">
        <v>38</v>
      </c>
      <c r="B25" s="2"/>
      <c r="C25" s="4">
        <f t="shared" si="4"/>
        <v>21.427535392414601</v>
      </c>
      <c r="D25" s="2">
        <f t="shared" si="0"/>
        <v>0.66322511575784515</v>
      </c>
      <c r="E25" s="4">
        <f t="shared" si="1"/>
        <v>0.89533189082194797</v>
      </c>
      <c r="F25" s="4">
        <f t="shared" si="2"/>
        <v>0.45026629892373976</v>
      </c>
      <c r="G25" s="4">
        <f t="shared" si="3"/>
        <v>0.37398104318524994</v>
      </c>
    </row>
    <row r="26" spans="1:7" x14ac:dyDescent="0.15">
      <c r="A26" s="2">
        <v>40</v>
      </c>
      <c r="B26" s="2"/>
      <c r="C26" s="4">
        <f t="shared" si="4"/>
        <v>21.602184388658554</v>
      </c>
      <c r="D26" s="2">
        <f t="shared" si="0"/>
        <v>0.69813170079773179</v>
      </c>
      <c r="E26" s="4">
        <f t="shared" si="1"/>
        <v>0.88642055407843379</v>
      </c>
      <c r="F26" s="4">
        <f t="shared" si="2"/>
        <v>0.47010509769918912</v>
      </c>
      <c r="G26" s="4">
        <f t="shared" si="3"/>
        <v>0.37702924320501019</v>
      </c>
    </row>
    <row r="27" spans="1:7" x14ac:dyDescent="0.15">
      <c r="A27" s="2">
        <v>42</v>
      </c>
      <c r="B27" s="2"/>
      <c r="C27" s="4">
        <f t="shared" si="4"/>
        <v>21.826097706589881</v>
      </c>
      <c r="D27" s="2">
        <f t="shared" si="0"/>
        <v>0.73303828583761843</v>
      </c>
      <c r="E27" s="4">
        <f t="shared" si="1"/>
        <v>0.87730659234874786</v>
      </c>
      <c r="F27" s="4">
        <f t="shared" si="2"/>
        <v>0.48937114582723107</v>
      </c>
      <c r="G27" s="4">
        <f t="shared" si="3"/>
        <v>0.38093726784197668</v>
      </c>
    </row>
    <row r="28" spans="1:7" x14ac:dyDescent="0.15">
      <c r="A28" s="2">
        <v>44</v>
      </c>
      <c r="B28" s="2"/>
      <c r="C28" s="4">
        <f t="shared" si="4"/>
        <v>22.099444537854556</v>
      </c>
      <c r="D28" s="2">
        <f t="shared" si="0"/>
        <v>0.76794487087750496</v>
      </c>
      <c r="E28" s="4">
        <f t="shared" si="1"/>
        <v>0.86802873404731951</v>
      </c>
      <c r="F28" s="4">
        <f t="shared" si="2"/>
        <v>0.50804097059592868</v>
      </c>
      <c r="G28" s="4">
        <f t="shared" si="3"/>
        <v>0.38570807004743868</v>
      </c>
    </row>
    <row r="29" spans="1:7" x14ac:dyDescent="0.15">
      <c r="A29" s="2">
        <v>46</v>
      </c>
      <c r="B29" s="2"/>
      <c r="C29" s="4">
        <f t="shared" si="4"/>
        <v>22.42275956648427</v>
      </c>
      <c r="D29" s="2">
        <f t="shared" si="0"/>
        <v>0.80285145591739149</v>
      </c>
      <c r="E29" s="4">
        <f t="shared" si="1"/>
        <v>0.85862760711104968</v>
      </c>
      <c r="F29" s="4">
        <f t="shared" si="2"/>
        <v>0.5260918256996675</v>
      </c>
      <c r="G29" s="4">
        <f t="shared" si="3"/>
        <v>0.39135098181820682</v>
      </c>
    </row>
    <row r="30" spans="1:7" x14ac:dyDescent="0.15">
      <c r="A30" s="2">
        <v>48</v>
      </c>
      <c r="B30" s="2"/>
      <c r="C30" s="4">
        <f t="shared" si="4"/>
        <v>22.796910614406912</v>
      </c>
      <c r="D30" s="2">
        <f t="shared" si="0"/>
        <v>0.83775804095727813</v>
      </c>
      <c r="E30" s="4">
        <f t="shared" si="1"/>
        <v>0.84914568470108087</v>
      </c>
      <c r="F30" s="4">
        <f t="shared" si="2"/>
        <v>0.5435017189520247</v>
      </c>
      <c r="G30" s="4">
        <f t="shared" si="3"/>
        <v>0.39788114950424402</v>
      </c>
    </row>
    <row r="31" spans="1:7" x14ac:dyDescent="0.15">
      <c r="A31" s="2">
        <v>50</v>
      </c>
      <c r="B31" s="2"/>
      <c r="C31" s="4">
        <f t="shared" si="4"/>
        <v>23.223071665412633</v>
      </c>
      <c r="D31" s="2">
        <f t="shared" si="0"/>
        <v>0.87266462599716477</v>
      </c>
      <c r="E31" s="4">
        <f t="shared" si="1"/>
        <v>0.83962721021434372</v>
      </c>
      <c r="F31" s="4">
        <f t="shared" si="2"/>
        <v>0.56024943907986069</v>
      </c>
      <c r="G31" s="4">
        <f t="shared" si="3"/>
        <v>0.40531906298805342</v>
      </c>
    </row>
    <row r="32" spans="1:7" x14ac:dyDescent="0.15">
      <c r="A32" s="2">
        <v>52</v>
      </c>
      <c r="B32" s="2"/>
      <c r="C32" s="4">
        <f t="shared" si="4"/>
        <v>23.702699431092828</v>
      </c>
      <c r="D32" s="2">
        <f t="shared" si="0"/>
        <v>0.90757121103705141</v>
      </c>
      <c r="E32" s="4">
        <f t="shared" si="1"/>
        <v>0.83011809768383826</v>
      </c>
      <c r="F32" s="4">
        <f t="shared" si="2"/>
        <v>0.57631458156598836</v>
      </c>
      <c r="G32" s="4">
        <f t="shared" si="3"/>
        <v>0.41369014668315662</v>
      </c>
    </row>
    <row r="33" spans="1:7" x14ac:dyDescent="0.15">
      <c r="A33" s="2">
        <v>54</v>
      </c>
      <c r="B33" s="2"/>
      <c r="C33" s="4">
        <f t="shared" si="4"/>
        <v>24.237511935558988</v>
      </c>
      <c r="D33" s="2">
        <f t="shared" si="0"/>
        <v>0.94247779607693793</v>
      </c>
      <c r="E33" s="4">
        <f t="shared" si="1"/>
        <v>0.82066580334654737</v>
      </c>
      <c r="F33" s="4">
        <f t="shared" si="2"/>
        <v>0.59167757350893346</v>
      </c>
      <c r="G33" s="4">
        <f t="shared" si="3"/>
        <v>0.42302438576692802</v>
      </c>
    </row>
    <row r="34" spans="1:7" x14ac:dyDescent="0.15">
      <c r="A34" s="2">
        <v>56</v>
      </c>
      <c r="B34" s="2"/>
      <c r="C34" s="4">
        <f t="shared" si="4"/>
        <v>24.829467817525092</v>
      </c>
      <c r="D34" s="2">
        <f t="shared" si="0"/>
        <v>0.97738438111682457</v>
      </c>
      <c r="E34" s="4">
        <f t="shared" si="1"/>
        <v>0.81131916395956027</v>
      </c>
      <c r="F34" s="4">
        <f t="shared" si="2"/>
        <v>0.60631969746950143</v>
      </c>
      <c r="G34" s="4">
        <f t="shared" si="3"/>
        <v>0.43335596493378348</v>
      </c>
    </row>
    <row r="35" spans="1:7" x14ac:dyDescent="0.15">
      <c r="A35" s="2">
        <v>58</v>
      </c>
      <c r="B35" s="2"/>
      <c r="C35" s="4">
        <f t="shared" si="4"/>
        <v>25.48074521300051</v>
      </c>
      <c r="D35" s="2">
        <f t="shared" si="0"/>
        <v>1.0122909661567112</v>
      </c>
      <c r="E35" s="4">
        <f t="shared" si="1"/>
        <v>0.80212819739929586</v>
      </c>
      <c r="F35" s="4">
        <f t="shared" si="2"/>
        <v>0.62022311427509247</v>
      </c>
      <c r="G35" s="4">
        <f t="shared" si="3"/>
        <v>0.44472289982864277</v>
      </c>
    </row>
    <row r="36" spans="1:7" x14ac:dyDescent="0.15">
      <c r="A36" s="2">
        <v>60</v>
      </c>
      <c r="B36" s="2"/>
      <c r="C36" s="4">
        <f t="shared" si="4"/>
        <v>26.193719215574422</v>
      </c>
      <c r="D36" s="2">
        <f t="shared" si="0"/>
        <v>1.0471975511965976</v>
      </c>
      <c r="E36" s="4">
        <f t="shared" si="1"/>
        <v>0.79314386124494163</v>
      </c>
      <c r="F36" s="4">
        <f t="shared" si="2"/>
        <v>0.63337088475398606</v>
      </c>
      <c r="G36" s="4">
        <f t="shared" si="3"/>
        <v>0.45716664365467996</v>
      </c>
    </row>
    <row r="37" spans="1:7" x14ac:dyDescent="0.15">
      <c r="A37" s="2">
        <v>62</v>
      </c>
      <c r="B37" s="2"/>
      <c r="C37" s="4">
        <f t="shared" si="4"/>
        <v>26.970937035108062</v>
      </c>
      <c r="D37" s="2">
        <f t="shared" si="0"/>
        <v>1.0821041362364843</v>
      </c>
      <c r="E37" s="4">
        <f t="shared" si="1"/>
        <v>0.78441776549046072</v>
      </c>
      <c r="F37" s="4">
        <f t="shared" si="2"/>
        <v>0.64574699037311256</v>
      </c>
      <c r="G37" s="4">
        <f t="shared" si="3"/>
        <v>0.47073165361071312</v>
      </c>
    </row>
    <row r="38" spans="1:7" x14ac:dyDescent="0.15">
      <c r="A38" s="2">
        <v>64</v>
      </c>
      <c r="B38" s="2"/>
      <c r="C38" s="4">
        <f t="shared" si="4"/>
        <v>27.815090107105533</v>
      </c>
      <c r="D38" s="2">
        <f t="shared" si="0"/>
        <v>1.1170107212763709</v>
      </c>
      <c r="E38" s="4">
        <f t="shared" si="1"/>
        <v>0.7760018363160045</v>
      </c>
      <c r="F38" s="4">
        <f t="shared" si="2"/>
        <v>0.65733635275416802</v>
      </c>
      <c r="G38" s="4">
        <f t="shared" si="3"/>
        <v>0.48546490410789378</v>
      </c>
    </row>
    <row r="39" spans="1:7" x14ac:dyDescent="0.15">
      <c r="A39" s="2">
        <v>66</v>
      </c>
      <c r="B39" s="2"/>
      <c r="C39" s="4">
        <f t="shared" si="4"/>
        <v>28.728982558742519</v>
      </c>
      <c r="D39" s="2">
        <f t="shared" si="0"/>
        <v>1.1519173063162575</v>
      </c>
      <c r="E39" s="4">
        <f t="shared" si="1"/>
        <v>0.76794792903963915</v>
      </c>
      <c r="F39" s="4">
        <f t="shared" si="2"/>
        <v>0.66812485204429539</v>
      </c>
      <c r="G39" s="4">
        <f t="shared" si="3"/>
        <v>0.50141533639808222</v>
      </c>
    </row>
    <row r="40" spans="1:7" x14ac:dyDescent="0.15">
      <c r="A40" s="2">
        <v>68</v>
      </c>
      <c r="B40" s="2"/>
      <c r="C40" s="4">
        <f t="shared" si="4"/>
        <v>29.715495625072815</v>
      </c>
      <c r="D40" s="2">
        <f t="shared" si="0"/>
        <v>1.1868238913561442</v>
      </c>
      <c r="E40" s="4">
        <f t="shared" si="1"/>
        <v>0.76030739000861602</v>
      </c>
      <c r="F40" s="4">
        <f t="shared" si="2"/>
        <v>0.67809934411895068</v>
      </c>
      <c r="G40" s="4">
        <f t="shared" si="3"/>
        <v>0.51863323751949109</v>
      </c>
    </row>
    <row r="41" spans="1:7" x14ac:dyDescent="0.15">
      <c r="A41" s="2">
        <v>70</v>
      </c>
      <c r="B41" s="2"/>
      <c r="C41" s="4">
        <f t="shared" si="4"/>
        <v>30.777547838043159</v>
      </c>
      <c r="D41" s="2">
        <f t="shared" si="0"/>
        <v>1.2217304763960306</v>
      </c>
      <c r="E41" s="4">
        <f t="shared" si="1"/>
        <v>0.75313056929299482</v>
      </c>
      <c r="F41" s="4">
        <f t="shared" si="2"/>
        <v>0.68724767659599362</v>
      </c>
      <c r="G41" s="4">
        <f t="shared" si="3"/>
        <v>0.5371695454639156</v>
      </c>
    </row>
    <row r="42" spans="1:7" x14ac:dyDescent="0.15">
      <c r="A42" s="2">
        <v>72</v>
      </c>
      <c r="B42" s="2"/>
      <c r="C42" s="4">
        <f t="shared" si="4"/>
        <v>31.918051084316382</v>
      </c>
      <c r="D42" s="2">
        <f t="shared" si="0"/>
        <v>1.2566370614359172</v>
      </c>
      <c r="E42" s="4">
        <f t="shared" si="1"/>
        <v>0.74646628858941089</v>
      </c>
      <c r="F42" s="4">
        <f t="shared" si="2"/>
        <v>0.69555870364149353</v>
      </c>
      <c r="G42" s="4">
        <f t="shared" si="3"/>
        <v>0.55707508224106705</v>
      </c>
    </row>
    <row r="43" spans="1:7" x14ac:dyDescent="0.15">
      <c r="A43" s="2">
        <v>74</v>
      </c>
      <c r="B43" s="2"/>
      <c r="C43" s="4">
        <f t="shared" si="4"/>
        <v>33.139862941793346</v>
      </c>
      <c r="D43" s="2">
        <f t="shared" si="0"/>
        <v>1.2915436464758039</v>
      </c>
      <c r="E43" s="4">
        <f t="shared" si="1"/>
        <v>0.74036127165170906</v>
      </c>
      <c r="F43" s="4">
        <f t="shared" si="2"/>
        <v>0.70302229954921114</v>
      </c>
      <c r="G43" s="4">
        <f t="shared" si="3"/>
        <v>0.57839972199394785</v>
      </c>
    </row>
    <row r="44" spans="1:7" x14ac:dyDescent="0.15">
      <c r="A44" s="2">
        <v>76</v>
      </c>
      <c r="B44" s="2"/>
      <c r="C44" s="4">
        <f t="shared" si="4"/>
        <v>34.445736047789708</v>
      </c>
      <c r="D44" s="2">
        <f t="shared" si="0"/>
        <v>1.3264502315156903</v>
      </c>
      <c r="E44" s="4">
        <f t="shared" si="1"/>
        <v>0.73485954769769679</v>
      </c>
      <c r="F44" s="4">
        <f t="shared" si="2"/>
        <v>0.70962937107721158</v>
      </c>
      <c r="G44" s="4">
        <f t="shared" si="3"/>
        <v>0.60119150730682924</v>
      </c>
    </row>
    <row r="45" spans="1:7" x14ac:dyDescent="0.15">
      <c r="A45" s="2">
        <v>78</v>
      </c>
      <c r="B45" s="2"/>
      <c r="C45" s="4">
        <f t="shared" si="4"/>
        <v>35.838265604525915</v>
      </c>
      <c r="D45" s="2">
        <f t="shared" si="0"/>
        <v>1.3613568165555769</v>
      </c>
      <c r="E45" s="4">
        <f t="shared" si="1"/>
        <v>0.73000184139110025</v>
      </c>
      <c r="F45" s="4">
        <f t="shared" si="2"/>
        <v>0.71537186852657919</v>
      </c>
      <c r="G45" s="4">
        <f t="shared" si="3"/>
        <v>0.62549573300321315</v>
      </c>
    </row>
    <row r="46" spans="1:7" x14ac:dyDescent="0.15">
      <c r="A46" s="2">
        <v>80</v>
      </c>
      <c r="B46" s="2"/>
      <c r="C46" s="4">
        <f t="shared" si="4"/>
        <v>37.319836462702305</v>
      </c>
      <c r="D46" s="2">
        <f t="shared" si="0"/>
        <v>1.3962634015954636</v>
      </c>
      <c r="E46" s="4">
        <f t="shared" si="1"/>
        <v>0.72582496589976331</v>
      </c>
      <c r="F46" s="4">
        <f t="shared" si="2"/>
        <v>0.72024279554873616</v>
      </c>
      <c r="G46" s="4">
        <f t="shared" si="3"/>
        <v>0.6513540225799892</v>
      </c>
    </row>
    <row r="47" spans="1:7" x14ac:dyDescent="0.15">
      <c r="A47" s="2">
        <v>82</v>
      </c>
      <c r="B47" s="2"/>
      <c r="C47" s="4">
        <f t="shared" si="4"/>
        <v>38.892571508445236</v>
      </c>
      <c r="D47" s="2">
        <f t="shared" si="0"/>
        <v>1.43116998663535</v>
      </c>
      <c r="E47" s="4">
        <f t="shared" si="1"/>
        <v>0.72236123787993245</v>
      </c>
      <c r="F47" s="4">
        <f t="shared" si="2"/>
        <v>0.72423621766941471</v>
      </c>
      <c r="G47" s="4">
        <f t="shared" si="3"/>
        <v>0.678803427389707</v>
      </c>
    </row>
    <row r="48" spans="1:7" x14ac:dyDescent="0.15">
      <c r="A48" s="2">
        <v>84</v>
      </c>
      <c r="B48" s="2"/>
      <c r="C48" s="4">
        <f t="shared" si="4"/>
        <v>40.558283277534024</v>
      </c>
      <c r="D48" s="2">
        <f t="shared" si="0"/>
        <v>1.4660765716752369</v>
      </c>
      <c r="E48" s="4">
        <f t="shared" si="1"/>
        <v>0.71963793471869231</v>
      </c>
      <c r="F48" s="4">
        <f t="shared" si="2"/>
        <v>0.72734726951890016</v>
      </c>
      <c r="G48" s="4">
        <f t="shared" si="3"/>
        <v>0.70787558214952573</v>
      </c>
    </row>
    <row r="49" spans="1:7" x14ac:dyDescent="0.15">
      <c r="A49" s="2">
        <v>86</v>
      </c>
      <c r="B49" s="2"/>
      <c r="C49" s="4">
        <f t="shared" si="4"/>
        <v>42.318430800831308</v>
      </c>
      <c r="D49" s="2">
        <f t="shared" si="0"/>
        <v>1.5009831567151233</v>
      </c>
      <c r="E49" s="4">
        <f t="shared" si="1"/>
        <v>0.717676814702364</v>
      </c>
      <c r="F49" s="4">
        <f t="shared" si="2"/>
        <v>0.72957216075973474</v>
      </c>
      <c r="G49" s="4">
        <f t="shared" si="3"/>
        <v>0.73859595175188697</v>
      </c>
    </row>
    <row r="50" spans="1:7" x14ac:dyDescent="0.15">
      <c r="A50" s="2">
        <v>88</v>
      </c>
      <c r="B50" s="2"/>
      <c r="C50" s="4">
        <f t="shared" si="4"/>
        <v>44.174083621684979</v>
      </c>
      <c r="D50" s="2">
        <f t="shared" si="0"/>
        <v>1.5358897417550099</v>
      </c>
      <c r="E50" s="4">
        <f t="shared" si="1"/>
        <v>0.71649371976840914</v>
      </c>
      <c r="F50" s="4">
        <f t="shared" si="2"/>
        <v>0.7309081807046599</v>
      </c>
      <c r="G50" s="4">
        <f t="shared" si="3"/>
        <v>0.77098320324970415</v>
      </c>
    </row>
    <row r="51" spans="1:7" x14ac:dyDescent="0.15">
      <c r="A51" s="2">
        <v>90</v>
      </c>
      <c r="B51" s="2"/>
      <c r="C51" s="4">
        <f t="shared" si="4"/>
        <v>46.125894708672917</v>
      </c>
      <c r="D51" s="2">
        <f t="shared" si="0"/>
        <v>1.5707963267948966</v>
      </c>
      <c r="E51" s="4">
        <f t="shared" si="1"/>
        <v>0.71609827806562343</v>
      </c>
      <c r="F51" s="4">
        <f t="shared" si="2"/>
        <v>0.73135370161917057</v>
      </c>
      <c r="G51" s="4">
        <f t="shared" si="3"/>
        <v>0.80504873309457303</v>
      </c>
    </row>
  </sheetData>
  <phoneticPr fontId="8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Plate</vt:lpstr>
      <vt:lpstr>Prism</vt:lpstr>
    </vt:vector>
  </TitlesOfParts>
  <Company>Westminster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Cline</dc:creator>
  <cp:lastModifiedBy>Christopher A. Cline, Ph.D.</cp:lastModifiedBy>
  <dcterms:created xsi:type="dcterms:W3CDTF">2006-02-02T20:16:35Z</dcterms:created>
  <dcterms:modified xsi:type="dcterms:W3CDTF">2020-01-28T19:03:41Z</dcterms:modified>
</cp:coreProperties>
</file>